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 defaultThemeVersion="124226"/>
  <xr:revisionPtr revIDLastSave="0" documentId="13_ncr:1_{78429E05-ADC6-4684-9AE5-56FDB3C8E676}" xr6:coauthVersionLast="36" xr6:coauthVersionMax="36" xr10:uidLastSave="{00000000-0000-0000-0000-000000000000}"/>
  <bookViews>
    <workbookView xWindow="0" yWindow="0" windowWidth="28800" windowHeight="12135" tabRatio="706" xr2:uid="{00000000-000D-0000-FFFF-FFFF00000000}"/>
  </bookViews>
  <sheets>
    <sheet name="被保険者数" sheetId="5" r:id="rId1"/>
    <sheet name="地区別_被保険者数" sheetId="6" r:id="rId2"/>
    <sheet name="市区町村別_被保険者数" sheetId="1" r:id="rId3"/>
    <sheet name="市区町村別_被保険者数MAP" sheetId="35" r:id="rId4"/>
    <sheet name="介護認定率" sheetId="58" r:id="rId5"/>
    <sheet name="地区別_介護認定率" sheetId="59" r:id="rId6"/>
    <sheet name="市区町村別_介護認定率" sheetId="60" r:id="rId7"/>
    <sheet name="介護疾病別有病状況" sheetId="61" r:id="rId8"/>
    <sheet name="地区別_介護疾病別有病状況" sheetId="62" r:id="rId9"/>
    <sheet name="市区町村別_介護疾病別有病状況" sheetId="63" r:id="rId10"/>
    <sheet name="標準化死亡比" sheetId="64" r:id="rId11"/>
    <sheet name="地区別_標準化死亡比" sheetId="65" r:id="rId12"/>
    <sheet name="市区町村別_標準化死亡比" sheetId="66" r:id="rId13"/>
    <sheet name="疾病別死因割合" sheetId="67" r:id="rId14"/>
    <sheet name="地区別_疾病別死因割合" sheetId="68" r:id="rId15"/>
    <sheet name="市区町村別_疾病別死因割合" sheetId="69" r:id="rId16"/>
    <sheet name="長期入院" sheetId="17" r:id="rId17"/>
    <sheet name="地区別_長期入院" sheetId="20" r:id="rId18"/>
    <sheet name="地区別_長期入院グラフ" sheetId="29" r:id="rId19"/>
    <sheet name="市区町村別_長期入院" sheetId="30" r:id="rId20"/>
    <sheet name="市区町村別_長期入院グラフ①" sheetId="50" r:id="rId21"/>
    <sheet name="市区町村別_長期入院グラフ②" sheetId="49" r:id="rId22"/>
    <sheet name="地区別_長期入院時年齢" sheetId="32" r:id="rId23"/>
    <sheet name="市区町村別_長期入院時年齢" sheetId="33" r:id="rId24"/>
  </sheets>
  <definedNames>
    <definedName name="_Order1" hidden="1">255</definedName>
    <definedName name="_xlnm.Print_Area" localSheetId="7">介護疾病別有病状況!$A$1:$L$60</definedName>
    <definedName name="_xlnm.Print_Area" localSheetId="4">介護認定率!$A$1:$J$50</definedName>
    <definedName name="_xlnm.Print_Area" localSheetId="9">市区町村別_介護疾病別有病状況!$A$1:$T$81</definedName>
    <definedName name="_xlnm.Print_Area" localSheetId="6">市区町村別_介護認定率!$A$1:$M$81</definedName>
    <definedName name="_xlnm.Print_Area" localSheetId="15">市区町村別_疾病別死因割合!$A$1:$P$80</definedName>
    <definedName name="_xlnm.Print_Area" localSheetId="19">市区町村別_長期入院!$A$1:$AI$79</definedName>
    <definedName name="_xlnm.Print_Area" localSheetId="20">市区町村別_長期入院グラフ①!$A$1:$M$77</definedName>
    <definedName name="_xlnm.Print_Area" localSheetId="21">市区町村別_長期入院グラフ②!$A$1:$M$545</definedName>
    <definedName name="_xlnm.Print_Area" localSheetId="23">市区町村別_長期入院時年齢!$A$1:$S$79</definedName>
    <definedName name="_xlnm.Print_Area" localSheetId="3">市区町村別_被保険者数MAP!$A$1:$O$84</definedName>
    <definedName name="_xlnm.Print_Area" localSheetId="12">市区町村別_標準化死亡比!$A$1:$P$80</definedName>
    <definedName name="_xlnm.Print_Area" localSheetId="13">疾病別死因割合!$A$1:$H$47</definedName>
    <definedName name="_xlnm.Print_Area" localSheetId="8">地区別_介護疾病別有病状況!$A$1:$T$15</definedName>
    <definedName name="_xlnm.Print_Area" localSheetId="5">地区別_介護認定率!$A$1:$M$15</definedName>
    <definedName name="_xlnm.Print_Area" localSheetId="14">地区別_疾病別死因割合!$A$1:$P$14</definedName>
    <definedName name="_xlnm.Print_Area" localSheetId="17">地区別_長期入院!$A$1:$AI$13</definedName>
    <definedName name="_xlnm.Print_Area" localSheetId="18">地区別_長期入院グラフ!$A$1:$M$77</definedName>
    <definedName name="_xlnm.Print_Area" localSheetId="22">地区別_長期入院時年齢!$A$1:$S$13</definedName>
    <definedName name="_xlnm.Print_Area" localSheetId="11">地区別_標準化死亡比!$A$1:$P$39</definedName>
    <definedName name="_xlnm.Print_Area" localSheetId="16">長期入院!$A$1:$I$88</definedName>
    <definedName name="_xlnm.Print_Area" localSheetId="0">被保険者数!$A$1:$K$88</definedName>
    <definedName name="_xlnm.Print_Area" localSheetId="10">標準化死亡比!$A$1:$H$42</definedName>
    <definedName name="_xlnm.Print_Titles" localSheetId="19">市区町村別_長期入院!$1:$4</definedName>
    <definedName name="_xlnm.Print_Titles" localSheetId="17">地区別_長期入院!$A:$C,地区別_長期入院!$1:$4</definedName>
  </definedNames>
  <calcPr calcId="191029"/>
  <customWorkbookViews>
    <customWorkbookView name="全部表示" guid="{637B1C33-F0B9-40A6-9BF1-AD79E7C69DA0}" includePrintSettings="0" maximized="1" xWindow="-8" yWindow="-8" windowWidth="1936" windowHeight="1056" tabRatio="706" activeSheetId="57" showComments="commIndAndComment"/>
  </customWorkbookViews>
</workbook>
</file>

<file path=xl/calcChain.xml><?xml version="1.0" encoding="utf-8"?>
<calcChain xmlns="http://schemas.openxmlformats.org/spreadsheetml/2006/main">
  <c r="V8" i="66" l="1"/>
  <c r="V7" i="66"/>
  <c r="S13" i="32" l="1"/>
  <c r="S12" i="32"/>
  <c r="S11" i="32"/>
  <c r="S10" i="32"/>
  <c r="S9" i="32"/>
  <c r="S8" i="32"/>
  <c r="S7" i="32"/>
  <c r="S6" i="32"/>
  <c r="S5" i="32"/>
  <c r="S79" i="33" l="1"/>
  <c r="S78" i="33"/>
  <c r="S6" i="33"/>
  <c r="S7" i="33"/>
  <c r="S8" i="33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S74" i="33"/>
  <c r="S75" i="33"/>
  <c r="S76" i="33"/>
  <c r="S77" i="33"/>
  <c r="S5" i="33"/>
  <c r="AH79" i="30"/>
  <c r="D13" i="65" l="1"/>
  <c r="R5" i="65" s="1"/>
  <c r="R10" i="65" l="1"/>
  <c r="R9" i="65"/>
  <c r="R11" i="65"/>
  <c r="BX5" i="30" l="1"/>
  <c r="CP6" i="30" l="1"/>
  <c r="CP7" i="30"/>
  <c r="CP8" i="30"/>
  <c r="CP9" i="30"/>
  <c r="CP10" i="30"/>
  <c r="CP11" i="30"/>
  <c r="CP12" i="30"/>
  <c r="CP13" i="30"/>
  <c r="CP14" i="30"/>
  <c r="CP15" i="30"/>
  <c r="CP16" i="30"/>
  <c r="CP17" i="30"/>
  <c r="CP18" i="30"/>
  <c r="CP19" i="30"/>
  <c r="CP20" i="30"/>
  <c r="CP21" i="30"/>
  <c r="CP22" i="30"/>
  <c r="CP23" i="30"/>
  <c r="CP24" i="30"/>
  <c r="CP25" i="30"/>
  <c r="CP26" i="30"/>
  <c r="CP27" i="30"/>
  <c r="CP28" i="30"/>
  <c r="CP29" i="30"/>
  <c r="CP30" i="30"/>
  <c r="CP31" i="30"/>
  <c r="CP32" i="30"/>
  <c r="CP33" i="30"/>
  <c r="CP34" i="30"/>
  <c r="CP35" i="30"/>
  <c r="CP36" i="30"/>
  <c r="CP37" i="30"/>
  <c r="CP38" i="30"/>
  <c r="CP39" i="30"/>
  <c r="CP40" i="30"/>
  <c r="CP41" i="30"/>
  <c r="CP42" i="30"/>
  <c r="CP43" i="30"/>
  <c r="CP44" i="30"/>
  <c r="CP45" i="30"/>
  <c r="CP46" i="30"/>
  <c r="CP47" i="30"/>
  <c r="CP48" i="30"/>
  <c r="CP49" i="30"/>
  <c r="CP50" i="30"/>
  <c r="CP51" i="30"/>
  <c r="CP52" i="30"/>
  <c r="CP53" i="30"/>
  <c r="CP54" i="30"/>
  <c r="CP55" i="30"/>
  <c r="CP56" i="30"/>
  <c r="CP57" i="30"/>
  <c r="CP58" i="30"/>
  <c r="CP59" i="30"/>
  <c r="CP60" i="30"/>
  <c r="CP61" i="30"/>
  <c r="CP62" i="30"/>
  <c r="CP63" i="30"/>
  <c r="CP64" i="30"/>
  <c r="CP65" i="30"/>
  <c r="CP66" i="30"/>
  <c r="CP67" i="30"/>
  <c r="CP68" i="30"/>
  <c r="CP69" i="30"/>
  <c r="CP70" i="30"/>
  <c r="CP71" i="30"/>
  <c r="CP72" i="30"/>
  <c r="CP73" i="30"/>
  <c r="CP74" i="30"/>
  <c r="CP75" i="30"/>
  <c r="CP76" i="30"/>
  <c r="CP77" i="30"/>
  <c r="CP78" i="30"/>
  <c r="CP5" i="30"/>
  <c r="CM6" i="30"/>
  <c r="CM7" i="30"/>
  <c r="CM8" i="30"/>
  <c r="CM9" i="30"/>
  <c r="CM10" i="30"/>
  <c r="CM11" i="30"/>
  <c r="CM12" i="30"/>
  <c r="CM13" i="30"/>
  <c r="CM14" i="30"/>
  <c r="CM15" i="30"/>
  <c r="CM16" i="30"/>
  <c r="CM17" i="30"/>
  <c r="CM18" i="30"/>
  <c r="CM19" i="30"/>
  <c r="CM20" i="30"/>
  <c r="CM21" i="30"/>
  <c r="CM22" i="30"/>
  <c r="CM23" i="30"/>
  <c r="CM24" i="30"/>
  <c r="CM25" i="30"/>
  <c r="CM26" i="30"/>
  <c r="CM27" i="30"/>
  <c r="CM28" i="30"/>
  <c r="CM29" i="30"/>
  <c r="CM30" i="30"/>
  <c r="CM31" i="30"/>
  <c r="CM32" i="30"/>
  <c r="CM33" i="30"/>
  <c r="CM34" i="30"/>
  <c r="CM35" i="30"/>
  <c r="CM36" i="30"/>
  <c r="CM37" i="30"/>
  <c r="CM38" i="30"/>
  <c r="CM39" i="30"/>
  <c r="CM40" i="30"/>
  <c r="CM41" i="30"/>
  <c r="CM42" i="30"/>
  <c r="CM43" i="30"/>
  <c r="CM44" i="30"/>
  <c r="CM45" i="30"/>
  <c r="CM46" i="30"/>
  <c r="CM47" i="30"/>
  <c r="CM48" i="30"/>
  <c r="CM49" i="30"/>
  <c r="CM50" i="30"/>
  <c r="CM51" i="30"/>
  <c r="CM52" i="30"/>
  <c r="CM53" i="30"/>
  <c r="CM54" i="30"/>
  <c r="CM55" i="30"/>
  <c r="CM56" i="30"/>
  <c r="CM57" i="30"/>
  <c r="CM58" i="30"/>
  <c r="CM59" i="30"/>
  <c r="CM60" i="30"/>
  <c r="CM61" i="30"/>
  <c r="CM62" i="30"/>
  <c r="CM63" i="30"/>
  <c r="CM64" i="30"/>
  <c r="CM65" i="30"/>
  <c r="CM66" i="30"/>
  <c r="CM67" i="30"/>
  <c r="CM68" i="30"/>
  <c r="CM69" i="30"/>
  <c r="CM70" i="30"/>
  <c r="CM71" i="30"/>
  <c r="CM72" i="30"/>
  <c r="CM73" i="30"/>
  <c r="CM74" i="30"/>
  <c r="CM75" i="30"/>
  <c r="CM76" i="30"/>
  <c r="CM77" i="30"/>
  <c r="CM78" i="30"/>
  <c r="CM5" i="30"/>
  <c r="CJ26" i="30"/>
  <c r="CJ6" i="30"/>
  <c r="CJ7" i="30"/>
  <c r="CJ8" i="30"/>
  <c r="CJ9" i="30"/>
  <c r="CJ10" i="30"/>
  <c r="CJ11" i="30"/>
  <c r="CJ12" i="30"/>
  <c r="CJ13" i="30"/>
  <c r="CJ14" i="30"/>
  <c r="CJ15" i="30"/>
  <c r="CJ16" i="30"/>
  <c r="CJ17" i="30"/>
  <c r="CJ18" i="30"/>
  <c r="CJ19" i="30"/>
  <c r="CJ20" i="30"/>
  <c r="CJ21" i="30"/>
  <c r="CJ22" i="30"/>
  <c r="CJ23" i="30"/>
  <c r="CJ24" i="30"/>
  <c r="CJ25" i="30"/>
  <c r="CJ27" i="30"/>
  <c r="CJ28" i="30"/>
  <c r="CJ29" i="30"/>
  <c r="CJ30" i="30"/>
  <c r="CJ31" i="30"/>
  <c r="CJ32" i="30"/>
  <c r="CJ33" i="30"/>
  <c r="CJ34" i="30"/>
  <c r="CJ35" i="30"/>
  <c r="CJ36" i="30"/>
  <c r="CJ37" i="30"/>
  <c r="CJ38" i="30"/>
  <c r="CJ39" i="30"/>
  <c r="CJ40" i="30"/>
  <c r="CJ41" i="30"/>
  <c r="CJ42" i="30"/>
  <c r="CJ43" i="30"/>
  <c r="CJ44" i="30"/>
  <c r="CJ45" i="30"/>
  <c r="CJ46" i="30"/>
  <c r="CJ47" i="30"/>
  <c r="CJ48" i="30"/>
  <c r="CJ49" i="30"/>
  <c r="CJ50" i="30"/>
  <c r="CJ51" i="30"/>
  <c r="CJ52" i="30"/>
  <c r="CJ53" i="30"/>
  <c r="CJ54" i="30"/>
  <c r="CJ55" i="30"/>
  <c r="CJ56" i="30"/>
  <c r="CJ57" i="30"/>
  <c r="CJ58" i="30"/>
  <c r="CJ59" i="30"/>
  <c r="CJ60" i="30"/>
  <c r="CJ61" i="30"/>
  <c r="CJ62" i="30"/>
  <c r="CJ63" i="30"/>
  <c r="CJ64" i="30"/>
  <c r="CJ65" i="30"/>
  <c r="CJ66" i="30"/>
  <c r="CJ67" i="30"/>
  <c r="CJ68" i="30"/>
  <c r="CJ69" i="30"/>
  <c r="CJ70" i="30"/>
  <c r="CJ71" i="30"/>
  <c r="CJ72" i="30"/>
  <c r="CJ73" i="30"/>
  <c r="CJ74" i="30"/>
  <c r="CJ75" i="30"/>
  <c r="CJ76" i="30"/>
  <c r="CJ77" i="30"/>
  <c r="CJ78" i="30"/>
  <c r="CJ5" i="30"/>
  <c r="CG6" i="30"/>
  <c r="CG7" i="30"/>
  <c r="CG8" i="30"/>
  <c r="CG9" i="30"/>
  <c r="CG10" i="30"/>
  <c r="CG11" i="30"/>
  <c r="CG12" i="30"/>
  <c r="CG13" i="30"/>
  <c r="CG14" i="30"/>
  <c r="CG15" i="30"/>
  <c r="CG16" i="30"/>
  <c r="CG17" i="30"/>
  <c r="CG18" i="30"/>
  <c r="CG19" i="30"/>
  <c r="CG20" i="30"/>
  <c r="CG21" i="30"/>
  <c r="CG22" i="30"/>
  <c r="CG23" i="30"/>
  <c r="CG24" i="30"/>
  <c r="CG25" i="30"/>
  <c r="CG26" i="30"/>
  <c r="CG27" i="30"/>
  <c r="CG28" i="30"/>
  <c r="CG29" i="30"/>
  <c r="CG30" i="30"/>
  <c r="CG31" i="30"/>
  <c r="CG32" i="30"/>
  <c r="CG33" i="30"/>
  <c r="CG34" i="30"/>
  <c r="CG35" i="30"/>
  <c r="CG36" i="30"/>
  <c r="CG37" i="30"/>
  <c r="CG38" i="30"/>
  <c r="CG39" i="30"/>
  <c r="CG40" i="30"/>
  <c r="CG41" i="30"/>
  <c r="CG42" i="30"/>
  <c r="CG43" i="30"/>
  <c r="CG44" i="30"/>
  <c r="CG45" i="30"/>
  <c r="CG46" i="30"/>
  <c r="CG47" i="30"/>
  <c r="CG48" i="30"/>
  <c r="CG49" i="30"/>
  <c r="CG50" i="30"/>
  <c r="CG51" i="30"/>
  <c r="CG52" i="30"/>
  <c r="CG53" i="30"/>
  <c r="CG54" i="30"/>
  <c r="CG55" i="30"/>
  <c r="CG56" i="30"/>
  <c r="CG57" i="30"/>
  <c r="CG58" i="30"/>
  <c r="CG59" i="30"/>
  <c r="CG60" i="30"/>
  <c r="CG61" i="30"/>
  <c r="CG62" i="30"/>
  <c r="CG63" i="30"/>
  <c r="CG64" i="30"/>
  <c r="CG65" i="30"/>
  <c r="CG66" i="30"/>
  <c r="CG67" i="30"/>
  <c r="CG68" i="30"/>
  <c r="CG69" i="30"/>
  <c r="CG70" i="30"/>
  <c r="CG71" i="30"/>
  <c r="CG72" i="30"/>
  <c r="CG73" i="30"/>
  <c r="CG74" i="30"/>
  <c r="CG75" i="30"/>
  <c r="CG76" i="30"/>
  <c r="CG77" i="30"/>
  <c r="CG78" i="30"/>
  <c r="CG5" i="30"/>
  <c r="CD6" i="30"/>
  <c r="CD7" i="30"/>
  <c r="CD8" i="30"/>
  <c r="CD9" i="30"/>
  <c r="CD10" i="30"/>
  <c r="CD11" i="30"/>
  <c r="CD12" i="30"/>
  <c r="CD13" i="30"/>
  <c r="CD14" i="30"/>
  <c r="CD15" i="30"/>
  <c r="CD16" i="30"/>
  <c r="CD17" i="30"/>
  <c r="CD18" i="30"/>
  <c r="CD19" i="30"/>
  <c r="CD20" i="30"/>
  <c r="CD21" i="30"/>
  <c r="CD22" i="30"/>
  <c r="CD23" i="30"/>
  <c r="CD24" i="30"/>
  <c r="CD25" i="30"/>
  <c r="CD26" i="30"/>
  <c r="CD27" i="30"/>
  <c r="CD28" i="30"/>
  <c r="CD29" i="30"/>
  <c r="CD30" i="30"/>
  <c r="CD31" i="30"/>
  <c r="CD32" i="30"/>
  <c r="CD33" i="30"/>
  <c r="CD34" i="30"/>
  <c r="CD35" i="30"/>
  <c r="CD36" i="30"/>
  <c r="CD37" i="30"/>
  <c r="CD38" i="30"/>
  <c r="CD39" i="30"/>
  <c r="CD40" i="30"/>
  <c r="CD41" i="30"/>
  <c r="CD42" i="30"/>
  <c r="CD43" i="30"/>
  <c r="CD44" i="30"/>
  <c r="CD45" i="30"/>
  <c r="CD46" i="30"/>
  <c r="CD47" i="30"/>
  <c r="CD48" i="30"/>
  <c r="CD49" i="30"/>
  <c r="CD50" i="30"/>
  <c r="CD51" i="30"/>
  <c r="CD52" i="30"/>
  <c r="CD53" i="30"/>
  <c r="CD54" i="30"/>
  <c r="CD55" i="30"/>
  <c r="CD56" i="30"/>
  <c r="CD57" i="30"/>
  <c r="CD58" i="30"/>
  <c r="CD59" i="30"/>
  <c r="CD60" i="30"/>
  <c r="CD61" i="30"/>
  <c r="CD62" i="30"/>
  <c r="CD63" i="30"/>
  <c r="CD64" i="30"/>
  <c r="CD65" i="30"/>
  <c r="CD66" i="30"/>
  <c r="CD67" i="30"/>
  <c r="CD68" i="30"/>
  <c r="CD69" i="30"/>
  <c r="CD70" i="30"/>
  <c r="CD71" i="30"/>
  <c r="CD72" i="30"/>
  <c r="CD73" i="30"/>
  <c r="CD74" i="30"/>
  <c r="CD75" i="30"/>
  <c r="CD76" i="30"/>
  <c r="CD77" i="30"/>
  <c r="CD78" i="30"/>
  <c r="CD5" i="30"/>
  <c r="CA6" i="30"/>
  <c r="CA7" i="30"/>
  <c r="CA8" i="30"/>
  <c r="CA9" i="30"/>
  <c r="CA10" i="30"/>
  <c r="CA11" i="30"/>
  <c r="CA12" i="30"/>
  <c r="CA13" i="30"/>
  <c r="CA14" i="30"/>
  <c r="CA15" i="30"/>
  <c r="CA16" i="30"/>
  <c r="CA17" i="30"/>
  <c r="CA18" i="30"/>
  <c r="CA19" i="30"/>
  <c r="CA20" i="30"/>
  <c r="CA21" i="30"/>
  <c r="CA22" i="30"/>
  <c r="CA23" i="30"/>
  <c r="CA24" i="30"/>
  <c r="CA25" i="30"/>
  <c r="CA26" i="30"/>
  <c r="CA27" i="30"/>
  <c r="CA28" i="30"/>
  <c r="CA29" i="30"/>
  <c r="CA30" i="30"/>
  <c r="CA31" i="30"/>
  <c r="CA32" i="30"/>
  <c r="CA33" i="30"/>
  <c r="CA34" i="30"/>
  <c r="CA35" i="30"/>
  <c r="CA36" i="30"/>
  <c r="CA37" i="30"/>
  <c r="CA38" i="30"/>
  <c r="CA39" i="30"/>
  <c r="CA40" i="30"/>
  <c r="CA41" i="30"/>
  <c r="CA42" i="30"/>
  <c r="CA43" i="30"/>
  <c r="CA44" i="30"/>
  <c r="CA45" i="30"/>
  <c r="CA46" i="30"/>
  <c r="CA47" i="30"/>
  <c r="CA48" i="30"/>
  <c r="CA49" i="30"/>
  <c r="CA50" i="30"/>
  <c r="CA51" i="30"/>
  <c r="CA52" i="30"/>
  <c r="CA53" i="30"/>
  <c r="CA54" i="30"/>
  <c r="CA55" i="30"/>
  <c r="CA56" i="30"/>
  <c r="CA57" i="30"/>
  <c r="CA58" i="30"/>
  <c r="CA59" i="30"/>
  <c r="CA60" i="30"/>
  <c r="CA61" i="30"/>
  <c r="CA62" i="30"/>
  <c r="CA63" i="30"/>
  <c r="CA64" i="30"/>
  <c r="CA65" i="30"/>
  <c r="CA66" i="30"/>
  <c r="CA67" i="30"/>
  <c r="CA68" i="30"/>
  <c r="CA69" i="30"/>
  <c r="CA70" i="30"/>
  <c r="CA71" i="30"/>
  <c r="CA72" i="30"/>
  <c r="CA73" i="30"/>
  <c r="CA74" i="30"/>
  <c r="CA75" i="30"/>
  <c r="CA76" i="30"/>
  <c r="CA77" i="30"/>
  <c r="CA78" i="30"/>
  <c r="CA5" i="30"/>
  <c r="BX6" i="30"/>
  <c r="BX7" i="30"/>
  <c r="BX8" i="30"/>
  <c r="BX9" i="30"/>
  <c r="BX10" i="30"/>
  <c r="BX11" i="30"/>
  <c r="BX12" i="30"/>
  <c r="BX13" i="30"/>
  <c r="BX14" i="30"/>
  <c r="BX15" i="30"/>
  <c r="BX16" i="30"/>
  <c r="BX17" i="30"/>
  <c r="BX18" i="30"/>
  <c r="BX19" i="30"/>
  <c r="BX20" i="30"/>
  <c r="BX21" i="30"/>
  <c r="BX22" i="30"/>
  <c r="BX23" i="30"/>
  <c r="BX24" i="30"/>
  <c r="BX25" i="30"/>
  <c r="BX26" i="30"/>
  <c r="BX27" i="30"/>
  <c r="BX28" i="30"/>
  <c r="BX29" i="30"/>
  <c r="BX30" i="30"/>
  <c r="BX31" i="30"/>
  <c r="BX32" i="30"/>
  <c r="BX33" i="30"/>
  <c r="BX34" i="30"/>
  <c r="BX35" i="30"/>
  <c r="BX36" i="30"/>
  <c r="BX37" i="30"/>
  <c r="BX38" i="30"/>
  <c r="BX39" i="30"/>
  <c r="BX40" i="30"/>
  <c r="BX41" i="30"/>
  <c r="BX42" i="30"/>
  <c r="BX43" i="30"/>
  <c r="BX44" i="30"/>
  <c r="BX45" i="30"/>
  <c r="BX46" i="30"/>
  <c r="BX47" i="30"/>
  <c r="BX48" i="30"/>
  <c r="BX49" i="30"/>
  <c r="BX50" i="30"/>
  <c r="BX51" i="30"/>
  <c r="BX52" i="30"/>
  <c r="BX53" i="30"/>
  <c r="BX54" i="30"/>
  <c r="BX55" i="30"/>
  <c r="BX56" i="30"/>
  <c r="BX57" i="30"/>
  <c r="BX58" i="30"/>
  <c r="BX59" i="30"/>
  <c r="BX60" i="30"/>
  <c r="BX61" i="30"/>
  <c r="BX62" i="30"/>
  <c r="BX63" i="30"/>
  <c r="BX64" i="30"/>
  <c r="BX65" i="30"/>
  <c r="BX66" i="30"/>
  <c r="BX67" i="30"/>
  <c r="BX68" i="30"/>
  <c r="BX69" i="30"/>
  <c r="BX70" i="30"/>
  <c r="BX71" i="30"/>
  <c r="BX72" i="30"/>
  <c r="BX73" i="30"/>
  <c r="BX74" i="30"/>
  <c r="BX75" i="30"/>
  <c r="BX76" i="30"/>
  <c r="BX77" i="30"/>
  <c r="BX78" i="30"/>
  <c r="P79" i="69" l="1"/>
  <c r="O79" i="69"/>
  <c r="N79" i="69"/>
  <c r="M79" i="69"/>
  <c r="L79" i="69"/>
  <c r="K79" i="69"/>
  <c r="J79" i="69"/>
  <c r="I79" i="69"/>
  <c r="H79" i="69"/>
  <c r="G79" i="69"/>
  <c r="F79" i="69"/>
  <c r="E79" i="69"/>
  <c r="D79" i="69"/>
  <c r="P13" i="68"/>
  <c r="O13" i="68"/>
  <c r="N13" i="68"/>
  <c r="M13" i="68"/>
  <c r="L13" i="68"/>
  <c r="K13" i="68"/>
  <c r="J13" i="68"/>
  <c r="I13" i="68"/>
  <c r="H13" i="68"/>
  <c r="G13" i="68"/>
  <c r="F13" i="68"/>
  <c r="E13" i="68"/>
  <c r="D13" i="68"/>
  <c r="E79" i="66"/>
  <c r="S76" i="66" s="1"/>
  <c r="D79" i="66"/>
  <c r="R78" i="66" s="1"/>
  <c r="R76" i="66"/>
  <c r="S74" i="66"/>
  <c r="S71" i="66"/>
  <c r="S68" i="66"/>
  <c r="R67" i="66"/>
  <c r="R66" i="66"/>
  <c r="S65" i="66"/>
  <c r="S62" i="66"/>
  <c r="R61" i="66"/>
  <c r="R60" i="66"/>
  <c r="S59" i="66"/>
  <c r="R59" i="66"/>
  <c r="S56" i="66"/>
  <c r="R56" i="66"/>
  <c r="R55" i="66"/>
  <c r="R54" i="66"/>
  <c r="S53" i="66"/>
  <c r="R52" i="66"/>
  <c r="R51" i="66"/>
  <c r="S50" i="66"/>
  <c r="R50" i="66"/>
  <c r="S47" i="66"/>
  <c r="R47" i="66"/>
  <c r="R46" i="66"/>
  <c r="R45" i="66"/>
  <c r="S44" i="66"/>
  <c r="R43" i="66"/>
  <c r="R42" i="66"/>
  <c r="S41" i="66"/>
  <c r="R41" i="66"/>
  <c r="S38" i="66"/>
  <c r="R38" i="66"/>
  <c r="R37" i="66"/>
  <c r="R36" i="66"/>
  <c r="S35" i="66"/>
  <c r="R34" i="66"/>
  <c r="R33" i="66"/>
  <c r="S32" i="66"/>
  <c r="R32" i="66"/>
  <c r="S29" i="66"/>
  <c r="R29" i="66"/>
  <c r="R28" i="66"/>
  <c r="R27" i="66"/>
  <c r="S26" i="66"/>
  <c r="R25" i="66"/>
  <c r="R24" i="66"/>
  <c r="S23" i="66"/>
  <c r="R23" i="66"/>
  <c r="S20" i="66"/>
  <c r="R20" i="66"/>
  <c r="R19" i="66"/>
  <c r="R18" i="66"/>
  <c r="S17" i="66"/>
  <c r="R16" i="66"/>
  <c r="R15" i="66"/>
  <c r="S14" i="66"/>
  <c r="R14" i="66"/>
  <c r="S11" i="66"/>
  <c r="R11" i="66"/>
  <c r="R10" i="66"/>
  <c r="R9" i="66"/>
  <c r="S8" i="66"/>
  <c r="R7" i="66"/>
  <c r="R6" i="66"/>
  <c r="S5" i="66"/>
  <c r="R5" i="66"/>
  <c r="E13" i="65"/>
  <c r="T79" i="63"/>
  <c r="S79" i="63"/>
  <c r="R79" i="63"/>
  <c r="Q79" i="63"/>
  <c r="P79" i="63"/>
  <c r="O79" i="63"/>
  <c r="N79" i="63"/>
  <c r="M79" i="63"/>
  <c r="L79" i="63"/>
  <c r="K79" i="63"/>
  <c r="J79" i="63"/>
  <c r="I79" i="63"/>
  <c r="H79" i="63"/>
  <c r="G79" i="63"/>
  <c r="F79" i="63"/>
  <c r="E79" i="63"/>
  <c r="D79" i="63"/>
  <c r="T13" i="62"/>
  <c r="S13" i="62"/>
  <c r="R13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D13" i="62"/>
  <c r="O11" i="61"/>
  <c r="G19" i="61" s="1"/>
  <c r="N11" i="61"/>
  <c r="O10" i="61"/>
  <c r="G17" i="61" s="1"/>
  <c r="N10" i="61"/>
  <c r="O9" i="61"/>
  <c r="G15" i="61" s="1"/>
  <c r="N9" i="61"/>
  <c r="O8" i="61"/>
  <c r="G13" i="61" s="1"/>
  <c r="N8" i="61"/>
  <c r="N7" i="61"/>
  <c r="O7" i="61" s="1"/>
  <c r="G11" i="61" s="1"/>
  <c r="O6" i="61"/>
  <c r="G9" i="61" s="1"/>
  <c r="N6" i="61"/>
  <c r="N5" i="61"/>
  <c r="O5" i="61" s="1"/>
  <c r="G7" i="61" s="1"/>
  <c r="N4" i="61"/>
  <c r="O4" i="61" s="1"/>
  <c r="G5" i="61" s="1"/>
  <c r="M79" i="60"/>
  <c r="L79" i="60"/>
  <c r="K79" i="60"/>
  <c r="J79" i="60"/>
  <c r="I79" i="60"/>
  <c r="H79" i="60"/>
  <c r="G79" i="60"/>
  <c r="F79" i="60"/>
  <c r="E79" i="60"/>
  <c r="D79" i="60"/>
  <c r="M13" i="59"/>
  <c r="L13" i="59"/>
  <c r="K13" i="59"/>
  <c r="J13" i="59"/>
  <c r="I13" i="59"/>
  <c r="H13" i="59"/>
  <c r="G13" i="59"/>
  <c r="F13" i="59"/>
  <c r="E13" i="59"/>
  <c r="D13" i="59"/>
  <c r="S10" i="65" l="1"/>
  <c r="S9" i="65"/>
  <c r="S11" i="65"/>
  <c r="S5" i="65"/>
  <c r="S12" i="65"/>
  <c r="R8" i="66"/>
  <c r="R12" i="66"/>
  <c r="R17" i="66"/>
  <c r="R21" i="66"/>
  <c r="R26" i="66"/>
  <c r="R30" i="66"/>
  <c r="R35" i="66"/>
  <c r="R39" i="66"/>
  <c r="R44" i="66"/>
  <c r="R48" i="66"/>
  <c r="R53" i="66"/>
  <c r="R57" i="66"/>
  <c r="R62" i="66"/>
  <c r="R70" i="66"/>
  <c r="R13" i="66"/>
  <c r="R22" i="66"/>
  <c r="R31" i="66"/>
  <c r="R40" i="66"/>
  <c r="R49" i="66"/>
  <c r="R58" i="66"/>
  <c r="R71" i="66"/>
  <c r="R8" i="65"/>
  <c r="R12" i="65"/>
  <c r="R63" i="66"/>
  <c r="R68" i="66"/>
  <c r="R72" i="66"/>
  <c r="R6" i="65"/>
  <c r="R64" i="66"/>
  <c r="R73" i="66"/>
  <c r="R7" i="65"/>
  <c r="R65" i="66"/>
  <c r="R69" i="66"/>
  <c r="R74" i="66"/>
  <c r="S7" i="66"/>
  <c r="S10" i="66"/>
  <c r="S13" i="66"/>
  <c r="S16" i="66"/>
  <c r="S19" i="66"/>
  <c r="S22" i="66"/>
  <c r="S25" i="66"/>
  <c r="S28" i="66"/>
  <c r="S31" i="66"/>
  <c r="S34" i="66"/>
  <c r="S37" i="66"/>
  <c r="S40" i="66"/>
  <c r="S43" i="66"/>
  <c r="S46" i="66"/>
  <c r="S49" i="66"/>
  <c r="S52" i="66"/>
  <c r="S55" i="66"/>
  <c r="S58" i="66"/>
  <c r="S61" i="66"/>
  <c r="S64" i="66"/>
  <c r="S67" i="66"/>
  <c r="S70" i="66"/>
  <c r="S73" i="66"/>
  <c r="S78" i="66"/>
  <c r="S8" i="65"/>
  <c r="R75" i="66"/>
  <c r="S6" i="66"/>
  <c r="S9" i="66"/>
  <c r="S12" i="66"/>
  <c r="S15" i="66"/>
  <c r="S18" i="66"/>
  <c r="S21" i="66"/>
  <c r="S24" i="66"/>
  <c r="S27" i="66"/>
  <c r="S30" i="66"/>
  <c r="S33" i="66"/>
  <c r="S36" i="66"/>
  <c r="S39" i="66"/>
  <c r="S42" i="66"/>
  <c r="S45" i="66"/>
  <c r="S48" i="66"/>
  <c r="S51" i="66"/>
  <c r="S54" i="66"/>
  <c r="S57" i="66"/>
  <c r="S60" i="66"/>
  <c r="S63" i="66"/>
  <c r="S66" i="66"/>
  <c r="S69" i="66"/>
  <c r="S72" i="66"/>
  <c r="S75" i="66"/>
  <c r="R77" i="66"/>
  <c r="S7" i="65"/>
  <c r="S77" i="66"/>
  <c r="S6" i="65"/>
  <c r="BN5" i="30" l="1"/>
  <c r="BS5" i="30"/>
  <c r="BR5" i="30"/>
  <c r="BR79" i="30"/>
  <c r="BR78" i="30"/>
  <c r="BR77" i="30"/>
  <c r="BR76" i="30"/>
  <c r="BR75" i="30"/>
  <c r="BR74" i="30"/>
  <c r="BR73" i="30"/>
  <c r="BR72" i="30"/>
  <c r="BR71" i="30"/>
  <c r="BR70" i="30"/>
  <c r="BR69" i="30"/>
  <c r="BR68" i="30"/>
  <c r="BR67" i="30"/>
  <c r="BR66" i="30"/>
  <c r="BR65" i="30"/>
  <c r="BR64" i="30"/>
  <c r="BR63" i="30"/>
  <c r="BR62" i="30"/>
  <c r="BR61" i="30"/>
  <c r="BR60" i="30"/>
  <c r="BR59" i="30"/>
  <c r="BR58" i="30"/>
  <c r="BR57" i="30"/>
  <c r="BR56" i="30"/>
  <c r="BR55" i="30"/>
  <c r="BR54" i="30"/>
  <c r="BR53" i="30"/>
  <c r="BR52" i="30"/>
  <c r="BR51" i="30"/>
  <c r="BR50" i="30"/>
  <c r="BR49" i="30"/>
  <c r="BR48" i="30"/>
  <c r="BR47" i="30"/>
  <c r="BR46" i="30"/>
  <c r="BR45" i="30"/>
  <c r="BR44" i="30"/>
  <c r="BR43" i="30"/>
  <c r="BR42" i="30"/>
  <c r="BR41" i="30"/>
  <c r="BR40" i="30"/>
  <c r="BR39" i="30"/>
  <c r="BR38" i="30"/>
  <c r="BR37" i="30"/>
  <c r="BR36" i="30"/>
  <c r="BR35" i="30"/>
  <c r="BR34" i="30"/>
  <c r="BR33" i="30"/>
  <c r="BR32" i="30"/>
  <c r="BR31" i="30"/>
  <c r="BR30" i="30"/>
  <c r="BR29" i="30"/>
  <c r="BR28" i="30"/>
  <c r="BR27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J5" i="30"/>
  <c r="AF13" i="20" l="1"/>
  <c r="AF12" i="20"/>
  <c r="C47" i="17" l="1"/>
  <c r="G13" i="20" l="1"/>
  <c r="G5" i="20" l="1"/>
  <c r="F4" i="17"/>
  <c r="DK78" i="30" l="1"/>
  <c r="DK77" i="30"/>
  <c r="DK76" i="30"/>
  <c r="DK75" i="30"/>
  <c r="DK74" i="30"/>
  <c r="DK73" i="30"/>
  <c r="DK72" i="30"/>
  <c r="DK71" i="30"/>
  <c r="DK70" i="30"/>
  <c r="DK69" i="30"/>
  <c r="DK68" i="30"/>
  <c r="DK67" i="30"/>
  <c r="DK66" i="30"/>
  <c r="DK65" i="30"/>
  <c r="DK64" i="30"/>
  <c r="DK63" i="30"/>
  <c r="DK62" i="30"/>
  <c r="DK61" i="30"/>
  <c r="DK60" i="30"/>
  <c r="DK59" i="30"/>
  <c r="DK58" i="30"/>
  <c r="DK57" i="30"/>
  <c r="DK56" i="30"/>
  <c r="DK55" i="30"/>
  <c r="DK54" i="30"/>
  <c r="DK53" i="30"/>
  <c r="DK52" i="30"/>
  <c r="DK51" i="30"/>
  <c r="DK50" i="30"/>
  <c r="DK49" i="30"/>
  <c r="DK48" i="30"/>
  <c r="DK47" i="30"/>
  <c r="DK46" i="30"/>
  <c r="DK45" i="30"/>
  <c r="DK44" i="30"/>
  <c r="DK43" i="30"/>
  <c r="DK42" i="30"/>
  <c r="DK41" i="30"/>
  <c r="DK40" i="30"/>
  <c r="DK39" i="30"/>
  <c r="DK38" i="30"/>
  <c r="DK37" i="30"/>
  <c r="DK36" i="30"/>
  <c r="DK35" i="30"/>
  <c r="DK34" i="30"/>
  <c r="DK33" i="30"/>
  <c r="DK32" i="30"/>
  <c r="DK31" i="30"/>
  <c r="DK30" i="30"/>
  <c r="DK29" i="30"/>
  <c r="DK28" i="30"/>
  <c r="DK27" i="30"/>
  <c r="DK26" i="30"/>
  <c r="DK25" i="30"/>
  <c r="DK24" i="30"/>
  <c r="DK23" i="30"/>
  <c r="DK22" i="30"/>
  <c r="DK21" i="30"/>
  <c r="DK20" i="30"/>
  <c r="DK19" i="30"/>
  <c r="DK18" i="30"/>
  <c r="DK17" i="30"/>
  <c r="DK16" i="30"/>
  <c r="DK15" i="30"/>
  <c r="DK14" i="30"/>
  <c r="DK13" i="30"/>
  <c r="DK12" i="30"/>
  <c r="DK11" i="30"/>
  <c r="DK10" i="30"/>
  <c r="DK9" i="30"/>
  <c r="DK8" i="30"/>
  <c r="DK7" i="30"/>
  <c r="DK6" i="30"/>
  <c r="DK5" i="30"/>
  <c r="DH78" i="30" l="1"/>
  <c r="DH77" i="30"/>
  <c r="DH76" i="30"/>
  <c r="DH75" i="30"/>
  <c r="DH74" i="30"/>
  <c r="DH73" i="30"/>
  <c r="DH72" i="30"/>
  <c r="DH71" i="30"/>
  <c r="DH70" i="30"/>
  <c r="DH69" i="30"/>
  <c r="DH68" i="30"/>
  <c r="DH67" i="30"/>
  <c r="DH66" i="30"/>
  <c r="DH65" i="30"/>
  <c r="DH64" i="30"/>
  <c r="DH63" i="30"/>
  <c r="DH62" i="30"/>
  <c r="DH61" i="30"/>
  <c r="DH60" i="30"/>
  <c r="DH59" i="30"/>
  <c r="DH58" i="30"/>
  <c r="DH57" i="30"/>
  <c r="DH56" i="30"/>
  <c r="DH55" i="30"/>
  <c r="DH54" i="30"/>
  <c r="DH53" i="30"/>
  <c r="DH52" i="30"/>
  <c r="DH51" i="30"/>
  <c r="DH50" i="30"/>
  <c r="DH49" i="30"/>
  <c r="DH48" i="30"/>
  <c r="DH47" i="30"/>
  <c r="DH46" i="30"/>
  <c r="DH45" i="30"/>
  <c r="DH44" i="30"/>
  <c r="DH43" i="30"/>
  <c r="DH42" i="30"/>
  <c r="DH41" i="30"/>
  <c r="DH40" i="30"/>
  <c r="DH39" i="30"/>
  <c r="DH38" i="30"/>
  <c r="DH37" i="30"/>
  <c r="DH36" i="30"/>
  <c r="DH35" i="30"/>
  <c r="DH34" i="30"/>
  <c r="DH33" i="30"/>
  <c r="DH32" i="30"/>
  <c r="DH31" i="30"/>
  <c r="DH30" i="30"/>
  <c r="DH29" i="30"/>
  <c r="DH28" i="30"/>
  <c r="DH27" i="30"/>
  <c r="DH26" i="30"/>
  <c r="DH25" i="30"/>
  <c r="DH24" i="30"/>
  <c r="DH23" i="30"/>
  <c r="DH22" i="30"/>
  <c r="DH21" i="30"/>
  <c r="DH20" i="30"/>
  <c r="DH19" i="30"/>
  <c r="DH18" i="30"/>
  <c r="DH17" i="30"/>
  <c r="DH16" i="30"/>
  <c r="DH15" i="30"/>
  <c r="DH14" i="30"/>
  <c r="DH13" i="30"/>
  <c r="DH12" i="30"/>
  <c r="DH11" i="30"/>
  <c r="DH10" i="30"/>
  <c r="DH9" i="30"/>
  <c r="DH8" i="30"/>
  <c r="DH7" i="30"/>
  <c r="DH6" i="30"/>
  <c r="DH5" i="30"/>
  <c r="DE78" i="30"/>
  <c r="DE77" i="30"/>
  <c r="DE76" i="30"/>
  <c r="DE75" i="30"/>
  <c r="DE74" i="30"/>
  <c r="DE73" i="30"/>
  <c r="DE72" i="30"/>
  <c r="DE71" i="30"/>
  <c r="DE70" i="30"/>
  <c r="DE69" i="30"/>
  <c r="DE68" i="30"/>
  <c r="DE67" i="30"/>
  <c r="DE66" i="30"/>
  <c r="DE65" i="30"/>
  <c r="DE64" i="30"/>
  <c r="DE63" i="30"/>
  <c r="DE62" i="30"/>
  <c r="DE61" i="30"/>
  <c r="DE60" i="30"/>
  <c r="DE59" i="30"/>
  <c r="DE58" i="30"/>
  <c r="DE57" i="30"/>
  <c r="DE56" i="30"/>
  <c r="DE55" i="30"/>
  <c r="DE54" i="30"/>
  <c r="DE53" i="30"/>
  <c r="DE52" i="30"/>
  <c r="DE51" i="30"/>
  <c r="DE50" i="30"/>
  <c r="DE49" i="30"/>
  <c r="DE48" i="30"/>
  <c r="DE47" i="30"/>
  <c r="DE46" i="30"/>
  <c r="DE45" i="30"/>
  <c r="DE44" i="30"/>
  <c r="DE43" i="30"/>
  <c r="DE42" i="30"/>
  <c r="DE41" i="30"/>
  <c r="DE40" i="30"/>
  <c r="DE39" i="30"/>
  <c r="DE38" i="30"/>
  <c r="DE37" i="30"/>
  <c r="DE36" i="30"/>
  <c r="DE35" i="30"/>
  <c r="DE34" i="30"/>
  <c r="DE33" i="30"/>
  <c r="DE32" i="30"/>
  <c r="DE31" i="30"/>
  <c r="DE30" i="30"/>
  <c r="DE29" i="30"/>
  <c r="DE28" i="30"/>
  <c r="DE27" i="30"/>
  <c r="DE26" i="30"/>
  <c r="DE25" i="30"/>
  <c r="DE24" i="30"/>
  <c r="DE23" i="30"/>
  <c r="DE22" i="30"/>
  <c r="DE21" i="30"/>
  <c r="DE20" i="30"/>
  <c r="DE19" i="30"/>
  <c r="DE18" i="30"/>
  <c r="DE17" i="30"/>
  <c r="DE16" i="30"/>
  <c r="DE15" i="30"/>
  <c r="DE14" i="30"/>
  <c r="DE13" i="30"/>
  <c r="DE12" i="30"/>
  <c r="DE11" i="30"/>
  <c r="DE10" i="30"/>
  <c r="DE9" i="30"/>
  <c r="DE8" i="30"/>
  <c r="DE7" i="30"/>
  <c r="DE6" i="30"/>
  <c r="DE5" i="30"/>
  <c r="DB78" i="30"/>
  <c r="DB77" i="30"/>
  <c r="DB76" i="30"/>
  <c r="DB75" i="30"/>
  <c r="DB74" i="30"/>
  <c r="DB73" i="30"/>
  <c r="DB72" i="30"/>
  <c r="DB71" i="30"/>
  <c r="DB70" i="30"/>
  <c r="DB69" i="30"/>
  <c r="DB68" i="30"/>
  <c r="DB67" i="30"/>
  <c r="DB66" i="30"/>
  <c r="DB65" i="30"/>
  <c r="DB64" i="30"/>
  <c r="DB63" i="30"/>
  <c r="DB62" i="30"/>
  <c r="DB61" i="30"/>
  <c r="DB60" i="30"/>
  <c r="DB59" i="30"/>
  <c r="DB58" i="30"/>
  <c r="DB57" i="30"/>
  <c r="DB56" i="30"/>
  <c r="DB55" i="30"/>
  <c r="DB54" i="30"/>
  <c r="DB53" i="30"/>
  <c r="DB52" i="30"/>
  <c r="DB51" i="30"/>
  <c r="DB50" i="30"/>
  <c r="DB49" i="30"/>
  <c r="DB48" i="30"/>
  <c r="DB47" i="30"/>
  <c r="DB46" i="30"/>
  <c r="DB45" i="30"/>
  <c r="DB44" i="30"/>
  <c r="DB43" i="30"/>
  <c r="DB42" i="30"/>
  <c r="DB41" i="30"/>
  <c r="DB40" i="30"/>
  <c r="DB39" i="30"/>
  <c r="DB38" i="30"/>
  <c r="DB37" i="30"/>
  <c r="DB36" i="30"/>
  <c r="DB35" i="30"/>
  <c r="DB34" i="30"/>
  <c r="DB33" i="30"/>
  <c r="DB32" i="30"/>
  <c r="DB31" i="30"/>
  <c r="DB30" i="30"/>
  <c r="DB29" i="30"/>
  <c r="DB28" i="30"/>
  <c r="DB27" i="30"/>
  <c r="DB26" i="30"/>
  <c r="DB25" i="30"/>
  <c r="DB24" i="30"/>
  <c r="DB23" i="30"/>
  <c r="DB22" i="30"/>
  <c r="DB21" i="30"/>
  <c r="DB20" i="30"/>
  <c r="DB19" i="30"/>
  <c r="DB18" i="30"/>
  <c r="DB17" i="30"/>
  <c r="DB16" i="30"/>
  <c r="DB15" i="30"/>
  <c r="DB14" i="30"/>
  <c r="DB13" i="30"/>
  <c r="DB12" i="30"/>
  <c r="DB11" i="30"/>
  <c r="DB10" i="30"/>
  <c r="DB9" i="30"/>
  <c r="DB8" i="30"/>
  <c r="DB7" i="30"/>
  <c r="DB6" i="30"/>
  <c r="DB5" i="30"/>
  <c r="CY78" i="30"/>
  <c r="CY77" i="30"/>
  <c r="CY76" i="30"/>
  <c r="CY75" i="30"/>
  <c r="CY74" i="30"/>
  <c r="CY73" i="30"/>
  <c r="CY72" i="30"/>
  <c r="CY71" i="30"/>
  <c r="CY70" i="30"/>
  <c r="CY69" i="30"/>
  <c r="CY68" i="30"/>
  <c r="CY67" i="30"/>
  <c r="CY66" i="30"/>
  <c r="CY65" i="30"/>
  <c r="CY64" i="30"/>
  <c r="CY63" i="30"/>
  <c r="CY62" i="30"/>
  <c r="CY61" i="30"/>
  <c r="CY60" i="30"/>
  <c r="CY59" i="30"/>
  <c r="CY58" i="30"/>
  <c r="CY57" i="30"/>
  <c r="CY56" i="30"/>
  <c r="CY55" i="30"/>
  <c r="CY54" i="30"/>
  <c r="CY53" i="30"/>
  <c r="CY52" i="30"/>
  <c r="CY51" i="30"/>
  <c r="CY50" i="30"/>
  <c r="CY49" i="30"/>
  <c r="CY48" i="30"/>
  <c r="CY47" i="30"/>
  <c r="CY46" i="30"/>
  <c r="CY45" i="30"/>
  <c r="CY44" i="30"/>
  <c r="CY43" i="30"/>
  <c r="CY42" i="30"/>
  <c r="CY41" i="30"/>
  <c r="CY40" i="30"/>
  <c r="CY39" i="30"/>
  <c r="CY38" i="30"/>
  <c r="CY37" i="30"/>
  <c r="CY36" i="30"/>
  <c r="CY35" i="30"/>
  <c r="CY34" i="30"/>
  <c r="CY33" i="30"/>
  <c r="CY32" i="30"/>
  <c r="CY31" i="30"/>
  <c r="CY30" i="30"/>
  <c r="CY29" i="30"/>
  <c r="CY28" i="30"/>
  <c r="CY27" i="30"/>
  <c r="CY26" i="30"/>
  <c r="CY25" i="30"/>
  <c r="CY24" i="30"/>
  <c r="CY23" i="30"/>
  <c r="CY22" i="30"/>
  <c r="CY21" i="30"/>
  <c r="CY20" i="30"/>
  <c r="CY19" i="30"/>
  <c r="CY18" i="30"/>
  <c r="CY17" i="30"/>
  <c r="CY16" i="30"/>
  <c r="CY15" i="30"/>
  <c r="CY14" i="30"/>
  <c r="CY13" i="30"/>
  <c r="CY12" i="30"/>
  <c r="CY11" i="30"/>
  <c r="CY10" i="30"/>
  <c r="CY9" i="30"/>
  <c r="CY8" i="30"/>
  <c r="CY7" i="30"/>
  <c r="CY6" i="30"/>
  <c r="CY5" i="30"/>
  <c r="CV78" i="30"/>
  <c r="CV77" i="30"/>
  <c r="CV76" i="30"/>
  <c r="CV75" i="30"/>
  <c r="CV74" i="30"/>
  <c r="CV73" i="30"/>
  <c r="CV72" i="30"/>
  <c r="CV71" i="30"/>
  <c r="CV70" i="30"/>
  <c r="CV69" i="30"/>
  <c r="CV68" i="30"/>
  <c r="CV67" i="30"/>
  <c r="CV66" i="30"/>
  <c r="CV65" i="30"/>
  <c r="CV64" i="30"/>
  <c r="CV63" i="30"/>
  <c r="CV62" i="30"/>
  <c r="CV61" i="30"/>
  <c r="CV60" i="30"/>
  <c r="CV59" i="30"/>
  <c r="CV58" i="30"/>
  <c r="CV57" i="30"/>
  <c r="CV56" i="30"/>
  <c r="CV55" i="30"/>
  <c r="CV54" i="30"/>
  <c r="CV53" i="30"/>
  <c r="CV52" i="30"/>
  <c r="CV51" i="30"/>
  <c r="CV50" i="30"/>
  <c r="CV49" i="30"/>
  <c r="CV48" i="30"/>
  <c r="CV47" i="30"/>
  <c r="CV46" i="30"/>
  <c r="CV45" i="30"/>
  <c r="CV44" i="30"/>
  <c r="CV43" i="30"/>
  <c r="CV42" i="30"/>
  <c r="CV41" i="30"/>
  <c r="CV40" i="30"/>
  <c r="CV39" i="30"/>
  <c r="CV38" i="30"/>
  <c r="CV37" i="30"/>
  <c r="CV36" i="30"/>
  <c r="CV35" i="30"/>
  <c r="CV34" i="30"/>
  <c r="CV33" i="30"/>
  <c r="CV32" i="30"/>
  <c r="CV31" i="30"/>
  <c r="CV30" i="30"/>
  <c r="CV29" i="30"/>
  <c r="CV28" i="30"/>
  <c r="CV27" i="30"/>
  <c r="CV26" i="30"/>
  <c r="CV25" i="30"/>
  <c r="CV24" i="30"/>
  <c r="CV23" i="30"/>
  <c r="CV22" i="30"/>
  <c r="CV21" i="30"/>
  <c r="CV20" i="30"/>
  <c r="CV19" i="30"/>
  <c r="CV18" i="30"/>
  <c r="CV17" i="30"/>
  <c r="CV16" i="30"/>
  <c r="CV15" i="30"/>
  <c r="CV14" i="30"/>
  <c r="CV13" i="30"/>
  <c r="CV12" i="30"/>
  <c r="CV11" i="30"/>
  <c r="CV10" i="30"/>
  <c r="CV9" i="30"/>
  <c r="CV8" i="30"/>
  <c r="CV7" i="30"/>
  <c r="CV6" i="30"/>
  <c r="CV5" i="30"/>
  <c r="CO5" i="30"/>
  <c r="CO78" i="30"/>
  <c r="CO77" i="30"/>
  <c r="CO76" i="30"/>
  <c r="CO75" i="30"/>
  <c r="CO74" i="30"/>
  <c r="CO73" i="30"/>
  <c r="CO72" i="30"/>
  <c r="CO71" i="30"/>
  <c r="CO70" i="30"/>
  <c r="CO69" i="30"/>
  <c r="CO68" i="30"/>
  <c r="CO67" i="30"/>
  <c r="CO66" i="30"/>
  <c r="CO65" i="30"/>
  <c r="CO64" i="30"/>
  <c r="CO63" i="30"/>
  <c r="CO62" i="30"/>
  <c r="CO61" i="30"/>
  <c r="CO60" i="30"/>
  <c r="CO59" i="30"/>
  <c r="CO58" i="30"/>
  <c r="CO57" i="30"/>
  <c r="CO56" i="30"/>
  <c r="CO55" i="30"/>
  <c r="CO54" i="30"/>
  <c r="CO53" i="30"/>
  <c r="CO52" i="30"/>
  <c r="CO51" i="30"/>
  <c r="CO50" i="30"/>
  <c r="CO49" i="30"/>
  <c r="CO48" i="30"/>
  <c r="CO47" i="30"/>
  <c r="CO46" i="30"/>
  <c r="CO45" i="30"/>
  <c r="CO44" i="30"/>
  <c r="CO43" i="30"/>
  <c r="CO42" i="30"/>
  <c r="CO41" i="30"/>
  <c r="CO40" i="30"/>
  <c r="CO39" i="30"/>
  <c r="CO38" i="30"/>
  <c r="CO37" i="30"/>
  <c r="CO36" i="30"/>
  <c r="CO35" i="30"/>
  <c r="CO34" i="30"/>
  <c r="CO33" i="30"/>
  <c r="CO32" i="30"/>
  <c r="CO31" i="30"/>
  <c r="CO30" i="30"/>
  <c r="CO29" i="30"/>
  <c r="CO28" i="30"/>
  <c r="CO27" i="30"/>
  <c r="CO26" i="30"/>
  <c r="CO25" i="30"/>
  <c r="CO24" i="30"/>
  <c r="CO23" i="30"/>
  <c r="CO22" i="30"/>
  <c r="CO21" i="30"/>
  <c r="CO20" i="30"/>
  <c r="CO19" i="30"/>
  <c r="CO18" i="30"/>
  <c r="CO17" i="30"/>
  <c r="CO16" i="30"/>
  <c r="CO15" i="30"/>
  <c r="CO14" i="30"/>
  <c r="CO13" i="30"/>
  <c r="CO12" i="30"/>
  <c r="CO11" i="30"/>
  <c r="CO10" i="30"/>
  <c r="CO9" i="30"/>
  <c r="CO8" i="30"/>
  <c r="CO7" i="30"/>
  <c r="CO6" i="30"/>
  <c r="CL78" i="30"/>
  <c r="CL77" i="30"/>
  <c r="CL76" i="30"/>
  <c r="CL75" i="30"/>
  <c r="CL74" i="30"/>
  <c r="CL73" i="30"/>
  <c r="CL72" i="30"/>
  <c r="CL71" i="30"/>
  <c r="CL70" i="30"/>
  <c r="CL69" i="30"/>
  <c r="CL68" i="30"/>
  <c r="CL67" i="30"/>
  <c r="CL66" i="30"/>
  <c r="CL65" i="30"/>
  <c r="CL64" i="30"/>
  <c r="CL63" i="30"/>
  <c r="CL62" i="30"/>
  <c r="CL61" i="30"/>
  <c r="CL60" i="30"/>
  <c r="CL59" i="30"/>
  <c r="CL58" i="30"/>
  <c r="CL57" i="30"/>
  <c r="CL56" i="30"/>
  <c r="CL55" i="30"/>
  <c r="CL54" i="30"/>
  <c r="CL53" i="30"/>
  <c r="CL52" i="30"/>
  <c r="CL51" i="30"/>
  <c r="CL50" i="30"/>
  <c r="CL49" i="30"/>
  <c r="CL48" i="30"/>
  <c r="CL47" i="30"/>
  <c r="CL46" i="30"/>
  <c r="CL45" i="30"/>
  <c r="CL44" i="30"/>
  <c r="CL43" i="30"/>
  <c r="CL42" i="30"/>
  <c r="CL41" i="30"/>
  <c r="CL40" i="30"/>
  <c r="CL39" i="30"/>
  <c r="CL38" i="30"/>
  <c r="CL37" i="30"/>
  <c r="CL36" i="30"/>
  <c r="CL35" i="30"/>
  <c r="CL34" i="30"/>
  <c r="CL33" i="30"/>
  <c r="CL32" i="30"/>
  <c r="CL31" i="30"/>
  <c r="CL30" i="30"/>
  <c r="CL29" i="30"/>
  <c r="CL28" i="30"/>
  <c r="CL27" i="30"/>
  <c r="CL26" i="30"/>
  <c r="CL25" i="30"/>
  <c r="CL24" i="30"/>
  <c r="CL23" i="30"/>
  <c r="CL22" i="30"/>
  <c r="CL21" i="30"/>
  <c r="CL20" i="30"/>
  <c r="CL19" i="30"/>
  <c r="CL18" i="30"/>
  <c r="CL17" i="30"/>
  <c r="CL16" i="30"/>
  <c r="CL15" i="30"/>
  <c r="CL14" i="30"/>
  <c r="CL13" i="30"/>
  <c r="CL12" i="30"/>
  <c r="CL11" i="30"/>
  <c r="CL10" i="30"/>
  <c r="CL9" i="30"/>
  <c r="CL8" i="30"/>
  <c r="CL7" i="30"/>
  <c r="CL6" i="30"/>
  <c r="CL5" i="30"/>
  <c r="CI12" i="30"/>
  <c r="CI8" i="30"/>
  <c r="CI6" i="30"/>
  <c r="CI78" i="30"/>
  <c r="CI77" i="30"/>
  <c r="CI76" i="30"/>
  <c r="CI75" i="30"/>
  <c r="CI74" i="30"/>
  <c r="CI73" i="30"/>
  <c r="CI72" i="30"/>
  <c r="CI71" i="30"/>
  <c r="CI70" i="30"/>
  <c r="CI69" i="30"/>
  <c r="CI68" i="30"/>
  <c r="CI67" i="30"/>
  <c r="CI66" i="30"/>
  <c r="CI65" i="30"/>
  <c r="CI64" i="30"/>
  <c r="CI63" i="30"/>
  <c r="CI62" i="30"/>
  <c r="CI61" i="30"/>
  <c r="CI60" i="30"/>
  <c r="CI59" i="30"/>
  <c r="CI58" i="30"/>
  <c r="CI57" i="30"/>
  <c r="CI56" i="30"/>
  <c r="CI55" i="30"/>
  <c r="CI54" i="30"/>
  <c r="CI53" i="30"/>
  <c r="CI52" i="30"/>
  <c r="CI51" i="30"/>
  <c r="CI50" i="30"/>
  <c r="CI49" i="30"/>
  <c r="CI48" i="30"/>
  <c r="CI47" i="30"/>
  <c r="CI46" i="30"/>
  <c r="CI45" i="30"/>
  <c r="CI44" i="30"/>
  <c r="CI43" i="30"/>
  <c r="CI42" i="30"/>
  <c r="CI41" i="30"/>
  <c r="CI40" i="30"/>
  <c r="CI39" i="30"/>
  <c r="CI38" i="30"/>
  <c r="CI37" i="30"/>
  <c r="CI36" i="30"/>
  <c r="CI35" i="30"/>
  <c r="CI34" i="30"/>
  <c r="CI33" i="30"/>
  <c r="CI32" i="30"/>
  <c r="CI31" i="30"/>
  <c r="CI30" i="30"/>
  <c r="CI29" i="30"/>
  <c r="CI28" i="30"/>
  <c r="CI27" i="30"/>
  <c r="CI26" i="30"/>
  <c r="CI25" i="30"/>
  <c r="CI24" i="30"/>
  <c r="CI23" i="30"/>
  <c r="CI22" i="30"/>
  <c r="CI21" i="30"/>
  <c r="CI20" i="30"/>
  <c r="CI19" i="30"/>
  <c r="CI18" i="30"/>
  <c r="CI17" i="30"/>
  <c r="CI16" i="30"/>
  <c r="CI15" i="30"/>
  <c r="CI14" i="30"/>
  <c r="CI13" i="30"/>
  <c r="CI11" i="30"/>
  <c r="CI10" i="30"/>
  <c r="CI9" i="30"/>
  <c r="CI7" i="30"/>
  <c r="CI5" i="30"/>
  <c r="CF5" i="30"/>
  <c r="CF78" i="30"/>
  <c r="CF77" i="30"/>
  <c r="CF76" i="30"/>
  <c r="CF75" i="30"/>
  <c r="CF74" i="30"/>
  <c r="CF73" i="30"/>
  <c r="CF72" i="30"/>
  <c r="CF71" i="30"/>
  <c r="CF70" i="30"/>
  <c r="CF69" i="30"/>
  <c r="CF68" i="30"/>
  <c r="CF67" i="30"/>
  <c r="CF66" i="30"/>
  <c r="CF65" i="30"/>
  <c r="CF64" i="30"/>
  <c r="CF63" i="30"/>
  <c r="CF62" i="30"/>
  <c r="CF61" i="30"/>
  <c r="CF60" i="30"/>
  <c r="CF59" i="30"/>
  <c r="CF58" i="30"/>
  <c r="CF57" i="30"/>
  <c r="CF56" i="30"/>
  <c r="CF55" i="30"/>
  <c r="CF54" i="30"/>
  <c r="CF53" i="30"/>
  <c r="CF52" i="30"/>
  <c r="CF51" i="30"/>
  <c r="CF50" i="30"/>
  <c r="CF49" i="30"/>
  <c r="CF48" i="30"/>
  <c r="CF47" i="30"/>
  <c r="CF46" i="30"/>
  <c r="CF45" i="30"/>
  <c r="CF44" i="30"/>
  <c r="CF43" i="30"/>
  <c r="CF42" i="30"/>
  <c r="CF41" i="30"/>
  <c r="CF40" i="30"/>
  <c r="CF39" i="30"/>
  <c r="CF38" i="30"/>
  <c r="CF37" i="30"/>
  <c r="CF36" i="30"/>
  <c r="CF35" i="30"/>
  <c r="CF34" i="30"/>
  <c r="CF33" i="30"/>
  <c r="CF32" i="30"/>
  <c r="CF31" i="30"/>
  <c r="CF30" i="30"/>
  <c r="CF29" i="30"/>
  <c r="CF28" i="30"/>
  <c r="CF27" i="30"/>
  <c r="CF26" i="30"/>
  <c r="CF25" i="30"/>
  <c r="CF24" i="30"/>
  <c r="CF23" i="30"/>
  <c r="CF22" i="30"/>
  <c r="CF21" i="30"/>
  <c r="CF20" i="30"/>
  <c r="CF19" i="30"/>
  <c r="CF18" i="30"/>
  <c r="CF17" i="30"/>
  <c r="CF16" i="30"/>
  <c r="CF15" i="30"/>
  <c r="CF14" i="30"/>
  <c r="CF13" i="30"/>
  <c r="CF12" i="30"/>
  <c r="CF11" i="30"/>
  <c r="CF10" i="30"/>
  <c r="CF9" i="30"/>
  <c r="CF8" i="30"/>
  <c r="CF7" i="30"/>
  <c r="CF6" i="30"/>
  <c r="CC5" i="30"/>
  <c r="CC78" i="30" l="1"/>
  <c r="CC77" i="30"/>
  <c r="CC76" i="30"/>
  <c r="CC75" i="30"/>
  <c r="CC74" i="30"/>
  <c r="CC73" i="30"/>
  <c r="CC72" i="30"/>
  <c r="CC71" i="30"/>
  <c r="CC70" i="30"/>
  <c r="CC69" i="30"/>
  <c r="CC68" i="30"/>
  <c r="CC67" i="30"/>
  <c r="CC66" i="30"/>
  <c r="CC65" i="30"/>
  <c r="CC64" i="30"/>
  <c r="CC63" i="30"/>
  <c r="CC62" i="30"/>
  <c r="CC61" i="30"/>
  <c r="CC60" i="30"/>
  <c r="CC59" i="30"/>
  <c r="CC58" i="30"/>
  <c r="CC57" i="30"/>
  <c r="CC56" i="30"/>
  <c r="CC55" i="30"/>
  <c r="CC54" i="30"/>
  <c r="CC53" i="30"/>
  <c r="CC52" i="30"/>
  <c r="CC51" i="30"/>
  <c r="CC50" i="30"/>
  <c r="CC49" i="30"/>
  <c r="CC48" i="30"/>
  <c r="CC47" i="30"/>
  <c r="CC46" i="30"/>
  <c r="CC45" i="30"/>
  <c r="CC44" i="30"/>
  <c r="CC43" i="30"/>
  <c r="CC42" i="30"/>
  <c r="CC41" i="30"/>
  <c r="CC40" i="30"/>
  <c r="CC39" i="30"/>
  <c r="CC38" i="30"/>
  <c r="CC37" i="30"/>
  <c r="CC36" i="30"/>
  <c r="CC35" i="30"/>
  <c r="CC34" i="30"/>
  <c r="CC33" i="30"/>
  <c r="CC32" i="30"/>
  <c r="CC31" i="30"/>
  <c r="CC30" i="30"/>
  <c r="CC29" i="30"/>
  <c r="CC28" i="30"/>
  <c r="CC27" i="30"/>
  <c r="CC26" i="30"/>
  <c r="CC25" i="30"/>
  <c r="CC24" i="30"/>
  <c r="CC23" i="30"/>
  <c r="CC22" i="30"/>
  <c r="CC21" i="30"/>
  <c r="CC20" i="30"/>
  <c r="CC19" i="30"/>
  <c r="CC18" i="30"/>
  <c r="CC17" i="30"/>
  <c r="CC16" i="30"/>
  <c r="CC15" i="30"/>
  <c r="CC14" i="30"/>
  <c r="CC13" i="30"/>
  <c r="CC12" i="30"/>
  <c r="CC11" i="30"/>
  <c r="CC10" i="30"/>
  <c r="CC9" i="30"/>
  <c r="CC8" i="30"/>
  <c r="CC7" i="30"/>
  <c r="CC6" i="30"/>
  <c r="CS78" i="30"/>
  <c r="CS77" i="30"/>
  <c r="CS76" i="30"/>
  <c r="CS75" i="30"/>
  <c r="CS74" i="30"/>
  <c r="CS73" i="30"/>
  <c r="CS72" i="30"/>
  <c r="CS71" i="30"/>
  <c r="CS70" i="30"/>
  <c r="CS69" i="30"/>
  <c r="CS68" i="30"/>
  <c r="CS67" i="30"/>
  <c r="CS66" i="30"/>
  <c r="CS65" i="30"/>
  <c r="CS64" i="30"/>
  <c r="CS63" i="30"/>
  <c r="CS62" i="30"/>
  <c r="CS61" i="30"/>
  <c r="CS60" i="30"/>
  <c r="CS59" i="30"/>
  <c r="CS58" i="30"/>
  <c r="CS57" i="30"/>
  <c r="CS56" i="30"/>
  <c r="CS55" i="30"/>
  <c r="CS54" i="30"/>
  <c r="CS53" i="30"/>
  <c r="CS52" i="30"/>
  <c r="CS51" i="30"/>
  <c r="CS50" i="30"/>
  <c r="CS49" i="30"/>
  <c r="CS48" i="30"/>
  <c r="CS47" i="30"/>
  <c r="CS46" i="30"/>
  <c r="CS45" i="30"/>
  <c r="CS44" i="30"/>
  <c r="CS43" i="30"/>
  <c r="CS42" i="30"/>
  <c r="CS41" i="30"/>
  <c r="CS40" i="30"/>
  <c r="CS39" i="30"/>
  <c r="CS38" i="30"/>
  <c r="CS37" i="30"/>
  <c r="CS36" i="30"/>
  <c r="CS35" i="30"/>
  <c r="CS34" i="30"/>
  <c r="CS33" i="30"/>
  <c r="CS32" i="30"/>
  <c r="CS31" i="30"/>
  <c r="CS30" i="30"/>
  <c r="CS29" i="30"/>
  <c r="CS28" i="30"/>
  <c r="CS27" i="30"/>
  <c r="CS26" i="30"/>
  <c r="CS25" i="30"/>
  <c r="CS24" i="30"/>
  <c r="CS23" i="30"/>
  <c r="CS22" i="30"/>
  <c r="CS21" i="30"/>
  <c r="CS20" i="30"/>
  <c r="CS19" i="30"/>
  <c r="CS18" i="30"/>
  <c r="CS17" i="30"/>
  <c r="CS16" i="30"/>
  <c r="CS15" i="30"/>
  <c r="CS14" i="30"/>
  <c r="CS13" i="30"/>
  <c r="CS12" i="30"/>
  <c r="CS11" i="30"/>
  <c r="CS10" i="30"/>
  <c r="CS9" i="30"/>
  <c r="CS8" i="30"/>
  <c r="CS7" i="30"/>
  <c r="CS6" i="30"/>
  <c r="CS5" i="30"/>
  <c r="BW72" i="30"/>
  <c r="BQ78" i="30"/>
  <c r="BS78" i="30" s="1"/>
  <c r="BP78" i="30"/>
  <c r="BO78" i="30"/>
  <c r="BK78" i="30"/>
  <c r="BG78" i="30"/>
  <c r="BC78" i="30"/>
  <c r="AY78" i="30"/>
  <c r="AU78" i="30"/>
  <c r="AQ78" i="30"/>
  <c r="BQ77" i="30"/>
  <c r="BJ77" i="30" s="1"/>
  <c r="BP77" i="30"/>
  <c r="BO77" i="30"/>
  <c r="BK77" i="30"/>
  <c r="BG77" i="30"/>
  <c r="BC77" i="30"/>
  <c r="AY77" i="30"/>
  <c r="AU77" i="30"/>
  <c r="AQ77" i="30"/>
  <c r="BQ76" i="30"/>
  <c r="BB76" i="30" s="1"/>
  <c r="BP76" i="30"/>
  <c r="BO76" i="30"/>
  <c r="BK76" i="30"/>
  <c r="BG76" i="30"/>
  <c r="BF76" i="30"/>
  <c r="BC76" i="30"/>
  <c r="AY76" i="30"/>
  <c r="AU76" i="30"/>
  <c r="AQ76" i="30"/>
  <c r="AP76" i="30"/>
  <c r="BW76" i="30" s="1"/>
  <c r="BQ75" i="30"/>
  <c r="BP75" i="30"/>
  <c r="BO75" i="30"/>
  <c r="BK75" i="30"/>
  <c r="BG75" i="30"/>
  <c r="BC75" i="30"/>
  <c r="AY75" i="30"/>
  <c r="AU75" i="30"/>
  <c r="AQ75" i="30"/>
  <c r="BS74" i="30"/>
  <c r="BQ74" i="30"/>
  <c r="BP74" i="30"/>
  <c r="BO74" i="30"/>
  <c r="BK74" i="30"/>
  <c r="BG74" i="30"/>
  <c r="BC74" i="30"/>
  <c r="AY74" i="30"/>
  <c r="AU74" i="30"/>
  <c r="AQ74" i="30"/>
  <c r="BQ73" i="30"/>
  <c r="BJ73" i="30" s="1"/>
  <c r="BP73" i="30"/>
  <c r="BO73" i="30"/>
  <c r="BK73" i="30"/>
  <c r="BG73" i="30"/>
  <c r="BC73" i="30"/>
  <c r="AY73" i="30"/>
  <c r="AU73" i="30"/>
  <c r="AQ73" i="30"/>
  <c r="BQ72" i="30"/>
  <c r="BP72" i="30"/>
  <c r="BO72" i="30"/>
  <c r="BN72" i="30"/>
  <c r="BK72" i="30"/>
  <c r="BG72" i="30"/>
  <c r="BC72" i="30"/>
  <c r="BB72" i="30"/>
  <c r="AY72" i="30"/>
  <c r="AX72" i="30"/>
  <c r="AU72" i="30"/>
  <c r="AT72" i="30"/>
  <c r="BZ72" i="30" s="1"/>
  <c r="AQ72" i="30"/>
  <c r="AP72" i="30"/>
  <c r="BQ71" i="30"/>
  <c r="BP71" i="30"/>
  <c r="BO71" i="30"/>
  <c r="BK71" i="30"/>
  <c r="BG71" i="30"/>
  <c r="BC71" i="30"/>
  <c r="AY71" i="30"/>
  <c r="AU71" i="30"/>
  <c r="AQ71" i="30"/>
  <c r="BQ70" i="30"/>
  <c r="BP70" i="30"/>
  <c r="BS70" i="30" s="1"/>
  <c r="BO70" i="30"/>
  <c r="BK70" i="30"/>
  <c r="BG70" i="30"/>
  <c r="BC70" i="30"/>
  <c r="AY70" i="30"/>
  <c r="AU70" i="30"/>
  <c r="AQ70" i="30"/>
  <c r="BS69" i="30"/>
  <c r="BQ69" i="30"/>
  <c r="BP69" i="30"/>
  <c r="BO69" i="30"/>
  <c r="BK69" i="30"/>
  <c r="BG69" i="30"/>
  <c r="BC69" i="30"/>
  <c r="AY69" i="30"/>
  <c r="AU69" i="30"/>
  <c r="AQ69" i="30"/>
  <c r="BS68" i="30"/>
  <c r="BQ68" i="30"/>
  <c r="BB68" i="30" s="1"/>
  <c r="BP68" i="30"/>
  <c r="BO68" i="30"/>
  <c r="BK68" i="30"/>
  <c r="BJ68" i="30"/>
  <c r="BG68" i="30"/>
  <c r="BF68" i="30"/>
  <c r="BC68" i="30"/>
  <c r="AY68" i="30"/>
  <c r="AU68" i="30"/>
  <c r="AT68" i="30"/>
  <c r="BZ68" i="30" s="1"/>
  <c r="AQ68" i="30"/>
  <c r="AP68" i="30"/>
  <c r="BW68" i="30" s="1"/>
  <c r="BQ67" i="30"/>
  <c r="AT67" i="30" s="1"/>
  <c r="BZ67" i="30" s="1"/>
  <c r="BP67" i="30"/>
  <c r="BO67" i="30"/>
  <c r="BK67" i="30"/>
  <c r="BG67" i="30"/>
  <c r="BC67" i="30"/>
  <c r="AY67" i="30"/>
  <c r="AU67" i="30"/>
  <c r="AQ67" i="30"/>
  <c r="BQ66" i="30"/>
  <c r="AX66" i="30" s="1"/>
  <c r="BP66" i="30"/>
  <c r="BO66" i="30"/>
  <c r="BK66" i="30"/>
  <c r="BG66" i="30"/>
  <c r="BC66" i="30"/>
  <c r="AY66" i="30"/>
  <c r="AU66" i="30"/>
  <c r="AQ66" i="30"/>
  <c r="BQ65" i="30"/>
  <c r="BP65" i="30"/>
  <c r="BO65" i="30"/>
  <c r="BK65" i="30"/>
  <c r="BG65" i="30"/>
  <c r="BC65" i="30"/>
  <c r="AY65" i="30"/>
  <c r="AU65" i="30"/>
  <c r="AQ65" i="30"/>
  <c r="BQ64" i="30"/>
  <c r="BB64" i="30" s="1"/>
  <c r="BP64" i="30"/>
  <c r="BS64" i="30" s="1"/>
  <c r="BO64" i="30"/>
  <c r="BK64" i="30"/>
  <c r="BG64" i="30"/>
  <c r="BF64" i="30"/>
  <c r="BC64" i="30"/>
  <c r="AY64" i="30"/>
  <c r="AU64" i="30"/>
  <c r="AT64" i="30"/>
  <c r="BZ64" i="30" s="1"/>
  <c r="AQ64" i="30"/>
  <c r="AP64" i="30"/>
  <c r="BW64" i="30" s="1"/>
  <c r="BQ63" i="30"/>
  <c r="BP63" i="30"/>
  <c r="BO63" i="30"/>
  <c r="BK63" i="30"/>
  <c r="BG63" i="30"/>
  <c r="BC63" i="30"/>
  <c r="AY63" i="30"/>
  <c r="AU63" i="30"/>
  <c r="AQ63" i="30"/>
  <c r="BQ62" i="30"/>
  <c r="BS62" i="30" s="1"/>
  <c r="BP62" i="30"/>
  <c r="BO62" i="30"/>
  <c r="BK62" i="30"/>
  <c r="BG62" i="30"/>
  <c r="BF62" i="30"/>
  <c r="BC62" i="30"/>
  <c r="AY62" i="30"/>
  <c r="AU62" i="30"/>
  <c r="AQ62" i="30"/>
  <c r="AP62" i="30"/>
  <c r="BW62" i="30" s="1"/>
  <c r="BQ61" i="30"/>
  <c r="AT61" i="30" s="1"/>
  <c r="BZ61" i="30" s="1"/>
  <c r="BP61" i="30"/>
  <c r="BO61" i="30"/>
  <c r="BK61" i="30"/>
  <c r="BG61" i="30"/>
  <c r="BC61" i="30"/>
  <c r="AY61" i="30"/>
  <c r="AU61" i="30"/>
  <c r="AQ61" i="30"/>
  <c r="BQ60" i="30"/>
  <c r="BN60" i="30" s="1"/>
  <c r="BP60" i="30"/>
  <c r="BS60" i="30" s="1"/>
  <c r="BO60" i="30"/>
  <c r="BK60" i="30"/>
  <c r="BG60" i="30"/>
  <c r="BF60" i="30"/>
  <c r="BC60" i="30"/>
  <c r="BB60" i="30"/>
  <c r="AY60" i="30"/>
  <c r="AX60" i="30"/>
  <c r="AU60" i="30"/>
  <c r="AT60" i="30"/>
  <c r="BZ60" i="30" s="1"/>
  <c r="AQ60" i="30"/>
  <c r="AP60" i="30"/>
  <c r="BW60" i="30" s="1"/>
  <c r="BQ59" i="30"/>
  <c r="BB59" i="30" s="1"/>
  <c r="BP59" i="30"/>
  <c r="BO59" i="30"/>
  <c r="BK59" i="30"/>
  <c r="BG59" i="30"/>
  <c r="BC59" i="30"/>
  <c r="AY59" i="30"/>
  <c r="AU59" i="30"/>
  <c r="AT59" i="30"/>
  <c r="BZ59" i="30" s="1"/>
  <c r="AQ59" i="30"/>
  <c r="BQ58" i="30"/>
  <c r="BP58" i="30"/>
  <c r="BO58" i="30"/>
  <c r="BK58" i="30"/>
  <c r="BG58" i="30"/>
  <c r="BC58" i="30"/>
  <c r="AY58" i="30"/>
  <c r="AU58" i="30"/>
  <c r="AQ58" i="30"/>
  <c r="BQ57" i="30"/>
  <c r="AT57" i="30" s="1"/>
  <c r="BZ57" i="30" s="1"/>
  <c r="BP57" i="30"/>
  <c r="BO57" i="30"/>
  <c r="BK57" i="30"/>
  <c r="BG57" i="30"/>
  <c r="BC57" i="30"/>
  <c r="BB57" i="30"/>
  <c r="AY57" i="30"/>
  <c r="AU57" i="30"/>
  <c r="AQ57" i="30"/>
  <c r="BQ56" i="30"/>
  <c r="BP56" i="30"/>
  <c r="BS56" i="30" s="1"/>
  <c r="BO56" i="30"/>
  <c r="BN56" i="30"/>
  <c r="BK56" i="30"/>
  <c r="BJ56" i="30"/>
  <c r="BG56" i="30"/>
  <c r="BF56" i="30"/>
  <c r="BC56" i="30"/>
  <c r="BB56" i="30"/>
  <c r="AY56" i="30"/>
  <c r="AX56" i="30"/>
  <c r="AU56" i="30"/>
  <c r="AT56" i="30"/>
  <c r="BZ56" i="30" s="1"/>
  <c r="AQ56" i="30"/>
  <c r="AP56" i="30"/>
  <c r="BW56" i="30" s="1"/>
  <c r="BQ55" i="30"/>
  <c r="AT55" i="30" s="1"/>
  <c r="BZ55" i="30" s="1"/>
  <c r="BP55" i="30"/>
  <c r="BO55" i="30"/>
  <c r="BK55" i="30"/>
  <c r="BG55" i="30"/>
  <c r="BC55" i="30"/>
  <c r="BB55" i="30"/>
  <c r="AY55" i="30"/>
  <c r="AU55" i="30"/>
  <c r="AQ55" i="30"/>
  <c r="BQ54" i="30"/>
  <c r="BS54" i="30" s="1"/>
  <c r="BP54" i="30"/>
  <c r="BO54" i="30"/>
  <c r="BK54" i="30"/>
  <c r="BG54" i="30"/>
  <c r="BF54" i="30"/>
  <c r="BC54" i="30"/>
  <c r="AY54" i="30"/>
  <c r="AX54" i="30"/>
  <c r="AU54" i="30"/>
  <c r="AQ54" i="30"/>
  <c r="BQ53" i="30"/>
  <c r="BP53" i="30"/>
  <c r="BO53" i="30"/>
  <c r="BK53" i="30"/>
  <c r="BG53" i="30"/>
  <c r="BC53" i="30"/>
  <c r="AY53" i="30"/>
  <c r="AU53" i="30"/>
  <c r="AQ53" i="30"/>
  <c r="BQ52" i="30"/>
  <c r="BB52" i="30" s="1"/>
  <c r="BP52" i="30"/>
  <c r="BO52" i="30"/>
  <c r="BK52" i="30"/>
  <c r="BG52" i="30"/>
  <c r="BC52" i="30"/>
  <c r="AY52" i="30"/>
  <c r="AU52" i="30"/>
  <c r="AQ52" i="30"/>
  <c r="BQ51" i="30"/>
  <c r="AT51" i="30" s="1"/>
  <c r="BZ51" i="30" s="1"/>
  <c r="BP51" i="30"/>
  <c r="BO51" i="30"/>
  <c r="BK51" i="30"/>
  <c r="BG51" i="30"/>
  <c r="BC51" i="30"/>
  <c r="AY51" i="30"/>
  <c r="AU51" i="30"/>
  <c r="AQ51" i="30"/>
  <c r="BQ50" i="30"/>
  <c r="BP50" i="30"/>
  <c r="BO50" i="30"/>
  <c r="BK50" i="30"/>
  <c r="BG50" i="30"/>
  <c r="BC50" i="30"/>
  <c r="AY50" i="30"/>
  <c r="AU50" i="30"/>
  <c r="AQ50" i="30"/>
  <c r="BQ49" i="30"/>
  <c r="AT49" i="30" s="1"/>
  <c r="BZ49" i="30" s="1"/>
  <c r="BP49" i="30"/>
  <c r="BO49" i="30"/>
  <c r="BK49" i="30"/>
  <c r="BG49" i="30"/>
  <c r="BC49" i="30"/>
  <c r="AY49" i="30"/>
  <c r="AU49" i="30"/>
  <c r="AQ49" i="30"/>
  <c r="BQ48" i="30"/>
  <c r="BB48" i="30" s="1"/>
  <c r="BP48" i="30"/>
  <c r="BO48" i="30"/>
  <c r="BK48" i="30"/>
  <c r="BG48" i="30"/>
  <c r="BC48" i="30"/>
  <c r="AY48" i="30"/>
  <c r="AU48" i="30"/>
  <c r="AQ48" i="30"/>
  <c r="AP48" i="30"/>
  <c r="BW48" i="30" s="1"/>
  <c r="BQ47" i="30"/>
  <c r="AT47" i="30" s="1"/>
  <c r="BZ47" i="30" s="1"/>
  <c r="BP47" i="30"/>
  <c r="BO47" i="30"/>
  <c r="BK47" i="30"/>
  <c r="BG47" i="30"/>
  <c r="BC47" i="30"/>
  <c r="AY47" i="30"/>
  <c r="AU47" i="30"/>
  <c r="AQ47" i="30"/>
  <c r="BQ46" i="30"/>
  <c r="AX46" i="30" s="1"/>
  <c r="BP46" i="30"/>
  <c r="BO46" i="30"/>
  <c r="BK46" i="30"/>
  <c r="BG46" i="30"/>
  <c r="BC46" i="30"/>
  <c r="AY46" i="30"/>
  <c r="AU46" i="30"/>
  <c r="AQ46" i="30"/>
  <c r="BQ45" i="30"/>
  <c r="BP45" i="30"/>
  <c r="BO45" i="30"/>
  <c r="BK45" i="30"/>
  <c r="BG45" i="30"/>
  <c r="BC45" i="30"/>
  <c r="AY45" i="30"/>
  <c r="AU45" i="30"/>
  <c r="AQ45" i="30"/>
  <c r="BQ44" i="30"/>
  <c r="BS44" i="30" s="1"/>
  <c r="BP44" i="30"/>
  <c r="BO44" i="30"/>
  <c r="BK44" i="30"/>
  <c r="BG44" i="30"/>
  <c r="BC44" i="30"/>
  <c r="AY44" i="30"/>
  <c r="AU44" i="30"/>
  <c r="AQ44" i="30"/>
  <c r="BQ43" i="30"/>
  <c r="BB43" i="30" s="1"/>
  <c r="BP43" i="30"/>
  <c r="BO43" i="30"/>
  <c r="BK43" i="30"/>
  <c r="BG43" i="30"/>
  <c r="BC43" i="30"/>
  <c r="AY43" i="30"/>
  <c r="AU43" i="30"/>
  <c r="AQ43" i="30"/>
  <c r="BQ42" i="30"/>
  <c r="AX42" i="30" s="1"/>
  <c r="BP42" i="30"/>
  <c r="BO42" i="30"/>
  <c r="BK42" i="30"/>
  <c r="BG42" i="30"/>
  <c r="BC42" i="30"/>
  <c r="AY42" i="30"/>
  <c r="AU42" i="30"/>
  <c r="AQ42" i="30"/>
  <c r="BQ41" i="30"/>
  <c r="AT41" i="30" s="1"/>
  <c r="BZ41" i="30" s="1"/>
  <c r="BP41" i="30"/>
  <c r="BO41" i="30"/>
  <c r="BK41" i="30"/>
  <c r="BG41" i="30"/>
  <c r="BC41" i="30"/>
  <c r="AY41" i="30"/>
  <c r="AU41" i="30"/>
  <c r="AQ41" i="30"/>
  <c r="BQ40" i="30"/>
  <c r="BJ40" i="30" s="1"/>
  <c r="BP40" i="30"/>
  <c r="BO40" i="30"/>
  <c r="BK40" i="30"/>
  <c r="BG40" i="30"/>
  <c r="BC40" i="30"/>
  <c r="AY40" i="30"/>
  <c r="AU40" i="30"/>
  <c r="AQ40" i="30"/>
  <c r="BQ39" i="30"/>
  <c r="BP39" i="30"/>
  <c r="BO39" i="30"/>
  <c r="BK39" i="30"/>
  <c r="BG39" i="30"/>
  <c r="BC39" i="30"/>
  <c r="AY39" i="30"/>
  <c r="AU39" i="30"/>
  <c r="AQ39" i="30"/>
  <c r="BQ38" i="30"/>
  <c r="AX38" i="30" s="1"/>
  <c r="BP38" i="30"/>
  <c r="BO38" i="30"/>
  <c r="BN38" i="30"/>
  <c r="BK38" i="30"/>
  <c r="BG38" i="30"/>
  <c r="BC38" i="30"/>
  <c r="AY38" i="30"/>
  <c r="AU38" i="30"/>
  <c r="AQ38" i="30"/>
  <c r="BQ37" i="30"/>
  <c r="BP37" i="30"/>
  <c r="BO37" i="30"/>
  <c r="BK37" i="30"/>
  <c r="BG37" i="30"/>
  <c r="BC37" i="30"/>
  <c r="AY37" i="30"/>
  <c r="AU37" i="30"/>
  <c r="AQ37" i="30"/>
  <c r="BQ36" i="30"/>
  <c r="BB36" i="30" s="1"/>
  <c r="BP36" i="30"/>
  <c r="BO36" i="30"/>
  <c r="BK36" i="30"/>
  <c r="BJ36" i="30"/>
  <c r="BG36" i="30"/>
  <c r="BC36" i="30"/>
  <c r="AY36" i="30"/>
  <c r="AX36" i="30"/>
  <c r="AU36" i="30"/>
  <c r="AQ36" i="30"/>
  <c r="AP36" i="30"/>
  <c r="BW36" i="30" s="1"/>
  <c r="BQ35" i="30"/>
  <c r="AT35" i="30" s="1"/>
  <c r="BZ35" i="30" s="1"/>
  <c r="BP35" i="30"/>
  <c r="BO35" i="30"/>
  <c r="BK35" i="30"/>
  <c r="BG35" i="30"/>
  <c r="BC35" i="30"/>
  <c r="AY35" i="30"/>
  <c r="AU35" i="30"/>
  <c r="AQ35" i="30"/>
  <c r="BQ34" i="30"/>
  <c r="BF34" i="30" s="1"/>
  <c r="BP34" i="30"/>
  <c r="BO34" i="30"/>
  <c r="BK34" i="30"/>
  <c r="BG34" i="30"/>
  <c r="BC34" i="30"/>
  <c r="AY34" i="30"/>
  <c r="AU34" i="30"/>
  <c r="AQ34" i="30"/>
  <c r="BQ33" i="30"/>
  <c r="BJ33" i="30" s="1"/>
  <c r="BP33" i="30"/>
  <c r="BO33" i="30"/>
  <c r="BK33" i="30"/>
  <c r="BG33" i="30"/>
  <c r="BF33" i="30"/>
  <c r="BC33" i="30"/>
  <c r="AY33" i="30"/>
  <c r="AU33" i="30"/>
  <c r="AT33" i="30"/>
  <c r="BZ33" i="30" s="1"/>
  <c r="AQ33" i="30"/>
  <c r="BQ32" i="30"/>
  <c r="BF32" i="30" s="1"/>
  <c r="BP32" i="30"/>
  <c r="BO32" i="30"/>
  <c r="BK32" i="30"/>
  <c r="BG32" i="30"/>
  <c r="BC32" i="30"/>
  <c r="AY32" i="30"/>
  <c r="AU32" i="30"/>
  <c r="AQ32" i="30"/>
  <c r="BQ31" i="30"/>
  <c r="BP31" i="30"/>
  <c r="BO31" i="30"/>
  <c r="BK31" i="30"/>
  <c r="BG31" i="30"/>
  <c r="BC31" i="30"/>
  <c r="AY31" i="30"/>
  <c r="AU31" i="30"/>
  <c r="AQ31" i="30"/>
  <c r="BQ30" i="30"/>
  <c r="BJ30" i="30" s="1"/>
  <c r="BP30" i="30"/>
  <c r="BO30" i="30"/>
  <c r="BN30" i="30"/>
  <c r="BK30" i="30"/>
  <c r="BG30" i="30"/>
  <c r="BF30" i="30"/>
  <c r="BC30" i="30"/>
  <c r="BB30" i="30"/>
  <c r="AY30" i="30"/>
  <c r="AX30" i="30"/>
  <c r="AU30" i="30"/>
  <c r="AQ30" i="30"/>
  <c r="AP30" i="30"/>
  <c r="BW30" i="30" s="1"/>
  <c r="BQ29" i="30"/>
  <c r="BF29" i="30" s="1"/>
  <c r="BP29" i="30"/>
  <c r="BO29" i="30"/>
  <c r="BK29" i="30"/>
  <c r="BJ29" i="30"/>
  <c r="BG29" i="30"/>
  <c r="BC29" i="30"/>
  <c r="BB29" i="30"/>
  <c r="AY29" i="30"/>
  <c r="AU29" i="30"/>
  <c r="AQ29" i="30"/>
  <c r="BQ28" i="30"/>
  <c r="AX28" i="30" s="1"/>
  <c r="BP28" i="30"/>
  <c r="BO28" i="30"/>
  <c r="BK28" i="30"/>
  <c r="BJ28" i="30"/>
  <c r="BG28" i="30"/>
  <c r="BC28" i="30"/>
  <c r="AY28" i="30"/>
  <c r="AU28" i="30"/>
  <c r="AT28" i="30"/>
  <c r="BZ28" i="30" s="1"/>
  <c r="AQ28" i="30"/>
  <c r="BQ27" i="30"/>
  <c r="BN27" i="30" s="1"/>
  <c r="BP27" i="30"/>
  <c r="BS27" i="30" s="1"/>
  <c r="BO27" i="30"/>
  <c r="BK27" i="30"/>
  <c r="BJ27" i="30"/>
  <c r="BG27" i="30"/>
  <c r="BC27" i="30"/>
  <c r="AY27" i="30"/>
  <c r="AX27" i="30"/>
  <c r="AU27" i="30"/>
  <c r="AT27" i="30"/>
  <c r="BZ27" i="30" s="1"/>
  <c r="AQ27" i="30"/>
  <c r="BQ26" i="30"/>
  <c r="BJ26" i="30" s="1"/>
  <c r="BP26" i="30"/>
  <c r="BO26" i="30"/>
  <c r="BK26" i="30"/>
  <c r="BG26" i="30"/>
  <c r="BC26" i="30"/>
  <c r="AY26" i="30"/>
  <c r="AU26" i="30"/>
  <c r="AQ26" i="30"/>
  <c r="BQ25" i="30"/>
  <c r="BP25" i="30"/>
  <c r="BS25" i="30" s="1"/>
  <c r="BO25" i="30"/>
  <c r="BK25" i="30"/>
  <c r="BG25" i="30"/>
  <c r="BC25" i="30"/>
  <c r="AY25" i="30"/>
  <c r="AU25" i="30"/>
  <c r="AQ25" i="30"/>
  <c r="BQ24" i="30"/>
  <c r="BP24" i="30"/>
  <c r="BO24" i="30"/>
  <c r="BK24" i="30"/>
  <c r="BG24" i="30"/>
  <c r="BC24" i="30"/>
  <c r="AY24" i="30"/>
  <c r="AU24" i="30"/>
  <c r="AQ24" i="30"/>
  <c r="BQ23" i="30"/>
  <c r="BJ23" i="30" s="1"/>
  <c r="BP23" i="30"/>
  <c r="BS23" i="30" s="1"/>
  <c r="BO23" i="30"/>
  <c r="BN23" i="30"/>
  <c r="BK23" i="30"/>
  <c r="BG23" i="30"/>
  <c r="BC23" i="30"/>
  <c r="BB23" i="30"/>
  <c r="AY23" i="30"/>
  <c r="AX23" i="30"/>
  <c r="AU23" i="30"/>
  <c r="AT23" i="30"/>
  <c r="BZ23" i="30" s="1"/>
  <c r="AQ23" i="30"/>
  <c r="BQ22" i="30"/>
  <c r="BJ22" i="30" s="1"/>
  <c r="BP22" i="30"/>
  <c r="BO22" i="30"/>
  <c r="BN22" i="30"/>
  <c r="BK22" i="30"/>
  <c r="BG22" i="30"/>
  <c r="BC22" i="30"/>
  <c r="AY22" i="30"/>
  <c r="AU22" i="30"/>
  <c r="AQ22" i="30"/>
  <c r="AP22" i="30"/>
  <c r="BW22" i="30" s="1"/>
  <c r="BQ21" i="30"/>
  <c r="BN21" i="30" s="1"/>
  <c r="BP21" i="30"/>
  <c r="BS21" i="30" s="1"/>
  <c r="BO21" i="30"/>
  <c r="BK21" i="30"/>
  <c r="BG21" i="30"/>
  <c r="BF21" i="30"/>
  <c r="BC21" i="30"/>
  <c r="BB21" i="30"/>
  <c r="AY21" i="30"/>
  <c r="AU21" i="30"/>
  <c r="AT21" i="30"/>
  <c r="BZ21" i="30" s="1"/>
  <c r="AQ21" i="30"/>
  <c r="AP21" i="30"/>
  <c r="BW21" i="30" s="1"/>
  <c r="BQ20" i="30"/>
  <c r="BF20" i="30" s="1"/>
  <c r="BP20" i="30"/>
  <c r="BO20" i="30"/>
  <c r="BK20" i="30"/>
  <c r="BG20" i="30"/>
  <c r="BC20" i="30"/>
  <c r="AY20" i="30"/>
  <c r="AU20" i="30"/>
  <c r="AQ20" i="30"/>
  <c r="BQ19" i="30"/>
  <c r="BP19" i="30"/>
  <c r="BS19" i="30" s="1"/>
  <c r="BO19" i="30"/>
  <c r="BK19" i="30"/>
  <c r="BG19" i="30"/>
  <c r="BC19" i="30"/>
  <c r="BB19" i="30"/>
  <c r="AY19" i="30"/>
  <c r="AU19" i="30"/>
  <c r="AQ19" i="30"/>
  <c r="BQ18" i="30"/>
  <c r="BJ18" i="30" s="1"/>
  <c r="BP18" i="30"/>
  <c r="BO18" i="30"/>
  <c r="BK18" i="30"/>
  <c r="BG18" i="30"/>
  <c r="BC18" i="30"/>
  <c r="AY18" i="30"/>
  <c r="AX18" i="30"/>
  <c r="AU18" i="30"/>
  <c r="AQ18" i="30"/>
  <c r="BQ17" i="30"/>
  <c r="BN17" i="30" s="1"/>
  <c r="BP17" i="30"/>
  <c r="BS17" i="30" s="1"/>
  <c r="BO17" i="30"/>
  <c r="BK17" i="30"/>
  <c r="BJ17" i="30"/>
  <c r="BG17" i="30"/>
  <c r="BF17" i="30"/>
  <c r="BC17" i="30"/>
  <c r="BB17" i="30"/>
  <c r="AY17" i="30"/>
  <c r="AU17" i="30"/>
  <c r="AQ17" i="30"/>
  <c r="AP17" i="30"/>
  <c r="BW17" i="30" s="1"/>
  <c r="BQ16" i="30"/>
  <c r="BP16" i="30"/>
  <c r="BO16" i="30"/>
  <c r="BK16" i="30"/>
  <c r="BG16" i="30"/>
  <c r="BF16" i="30"/>
  <c r="BC16" i="30"/>
  <c r="AY16" i="30"/>
  <c r="AU16" i="30"/>
  <c r="AQ16" i="30"/>
  <c r="BQ15" i="30"/>
  <c r="BP15" i="30"/>
  <c r="BO15" i="30"/>
  <c r="BK15" i="30"/>
  <c r="BG15" i="30"/>
  <c r="BC15" i="30"/>
  <c r="AY15" i="30"/>
  <c r="AU15" i="30"/>
  <c r="AQ15" i="30"/>
  <c r="BQ14" i="30"/>
  <c r="BJ14" i="30" s="1"/>
  <c r="BP14" i="30"/>
  <c r="BO14" i="30"/>
  <c r="BK14" i="30"/>
  <c r="BG14" i="30"/>
  <c r="BC14" i="30"/>
  <c r="BB14" i="30"/>
  <c r="AY14" i="30"/>
  <c r="AU14" i="30"/>
  <c r="AQ14" i="30"/>
  <c r="AP14" i="30"/>
  <c r="BW14" i="30" s="1"/>
  <c r="BQ13" i="30"/>
  <c r="BN13" i="30" s="1"/>
  <c r="BP13" i="30"/>
  <c r="BS13" i="30" s="1"/>
  <c r="BO13" i="30"/>
  <c r="BK13" i="30"/>
  <c r="BG13" i="30"/>
  <c r="BC13" i="30"/>
  <c r="BB13" i="30"/>
  <c r="AY13" i="30"/>
  <c r="AU13" i="30"/>
  <c r="AT13" i="30"/>
  <c r="BZ13" i="30" s="1"/>
  <c r="AQ13" i="30"/>
  <c r="BQ12" i="30"/>
  <c r="AT12" i="30" s="1"/>
  <c r="BZ12" i="30" s="1"/>
  <c r="BP12" i="30"/>
  <c r="BO12" i="30"/>
  <c r="BK12" i="30"/>
  <c r="BJ12" i="30"/>
  <c r="BG12" i="30"/>
  <c r="BC12" i="30"/>
  <c r="AY12" i="30"/>
  <c r="AX12" i="30"/>
  <c r="AU12" i="30"/>
  <c r="AQ12" i="30"/>
  <c r="AP12" i="30"/>
  <c r="BW12" i="30" s="1"/>
  <c r="BQ11" i="30"/>
  <c r="AT11" i="30" s="1"/>
  <c r="BZ11" i="30" s="1"/>
  <c r="BP11" i="30"/>
  <c r="BO11" i="30"/>
  <c r="BK11" i="30"/>
  <c r="BG11" i="30"/>
  <c r="BC11" i="30"/>
  <c r="AY11" i="30"/>
  <c r="AU11" i="30"/>
  <c r="AQ11" i="30"/>
  <c r="BQ10" i="30"/>
  <c r="BP10" i="30"/>
  <c r="BO10" i="30"/>
  <c r="BK10" i="30"/>
  <c r="BG10" i="30"/>
  <c r="BC10" i="30"/>
  <c r="AY10" i="30"/>
  <c r="AU10" i="30"/>
  <c r="AQ10" i="30"/>
  <c r="BQ9" i="30"/>
  <c r="BN9" i="30" s="1"/>
  <c r="BP9" i="30"/>
  <c r="BO9" i="30"/>
  <c r="BK9" i="30"/>
  <c r="BJ9" i="30"/>
  <c r="BG9" i="30"/>
  <c r="BC9" i="30"/>
  <c r="AY9" i="30"/>
  <c r="AU9" i="30"/>
  <c r="AT9" i="30"/>
  <c r="BZ9" i="30" s="1"/>
  <c r="AQ9" i="30"/>
  <c r="BQ8" i="30"/>
  <c r="BN8" i="30" s="1"/>
  <c r="BP8" i="30"/>
  <c r="BO8" i="30"/>
  <c r="BK8" i="30"/>
  <c r="BJ8" i="30"/>
  <c r="BG8" i="30"/>
  <c r="BC8" i="30"/>
  <c r="AY8" i="30"/>
  <c r="AX8" i="30"/>
  <c r="AU8" i="30"/>
  <c r="AT8" i="30"/>
  <c r="BZ8" i="30" s="1"/>
  <c r="AQ8" i="30"/>
  <c r="AP8" i="30"/>
  <c r="BW8" i="30" s="1"/>
  <c r="BQ7" i="30"/>
  <c r="AT7" i="30" s="1"/>
  <c r="BZ7" i="30" s="1"/>
  <c r="BP7" i="30"/>
  <c r="BS7" i="30" s="1"/>
  <c r="BO7" i="30"/>
  <c r="BK7" i="30"/>
  <c r="BG7" i="30"/>
  <c r="BC7" i="30"/>
  <c r="BB7" i="30"/>
  <c r="AY7" i="30"/>
  <c r="AU7" i="30"/>
  <c r="AQ7" i="30"/>
  <c r="BQ6" i="30"/>
  <c r="BP6" i="30"/>
  <c r="BO6" i="30"/>
  <c r="BK6" i="30"/>
  <c r="BG6" i="30"/>
  <c r="BC6" i="30"/>
  <c r="AY6" i="30"/>
  <c r="AU6" i="30"/>
  <c r="AQ6" i="30"/>
  <c r="BQ5" i="30"/>
  <c r="BP5" i="30"/>
  <c r="BO5" i="30"/>
  <c r="BK5" i="30"/>
  <c r="BG5" i="30"/>
  <c r="BC5" i="30"/>
  <c r="BB5" i="30"/>
  <c r="AY5" i="30"/>
  <c r="AU5" i="30"/>
  <c r="AT5" i="30"/>
  <c r="BZ5" i="30" s="1"/>
  <c r="AQ5" i="30"/>
  <c r="BS16" i="30" l="1"/>
  <c r="BB26" i="30"/>
  <c r="BS32" i="30"/>
  <c r="AP38" i="30"/>
  <c r="BW38" i="30" s="1"/>
  <c r="AX40" i="30"/>
  <c r="BN40" i="30"/>
  <c r="BB49" i="30"/>
  <c r="BF52" i="30"/>
  <c r="BS52" i="30"/>
  <c r="BJ60" i="30"/>
  <c r="BS61" i="30"/>
  <c r="BS72" i="30"/>
  <c r="AT76" i="30"/>
  <c r="BZ76" i="30" s="1"/>
  <c r="BJ76" i="30"/>
  <c r="BN14" i="30"/>
  <c r="BB61" i="30"/>
  <c r="AX68" i="30"/>
  <c r="BN68" i="30"/>
  <c r="AP5" i="30"/>
  <c r="BW5" i="30" s="1"/>
  <c r="BF12" i="30"/>
  <c r="AP13" i="30"/>
  <c r="BW13" i="30" s="1"/>
  <c r="BJ13" i="30"/>
  <c r="AX14" i="30"/>
  <c r="BF26" i="30"/>
  <c r="AT29" i="30"/>
  <c r="BZ29" i="30" s="1"/>
  <c r="BB40" i="30"/>
  <c r="AP44" i="30"/>
  <c r="BW44" i="30" s="1"/>
  <c r="BF46" i="30"/>
  <c r="AP52" i="30"/>
  <c r="BW52" i="30" s="1"/>
  <c r="BJ52" i="30"/>
  <c r="BN54" i="30"/>
  <c r="BS73" i="30"/>
  <c r="AX76" i="30"/>
  <c r="BN76" i="30"/>
  <c r="BJ7" i="30"/>
  <c r="BN29" i="30"/>
  <c r="BB35" i="30"/>
  <c r="BJ49" i="30"/>
  <c r="BJ72" i="30"/>
  <c r="AX29" i="30"/>
  <c r="BN34" i="30"/>
  <c r="AT36" i="30"/>
  <c r="BZ36" i="30" s="1"/>
  <c r="AP40" i="30"/>
  <c r="BW40" i="30" s="1"/>
  <c r="BF40" i="30"/>
  <c r="BS40" i="30"/>
  <c r="BS48" i="30"/>
  <c r="BN52" i="30"/>
  <c r="BS76" i="30"/>
  <c r="BN7" i="30"/>
  <c r="BB11" i="30"/>
  <c r="BN18" i="30"/>
  <c r="BB22" i="30"/>
  <c r="BB27" i="30"/>
  <c r="BN28" i="30"/>
  <c r="BS29" i="30"/>
  <c r="BB33" i="30"/>
  <c r="BS33" i="30"/>
  <c r="AX52" i="30"/>
  <c r="BF5" i="30"/>
  <c r="AX7" i="30"/>
  <c r="BN12" i="30"/>
  <c r="BF14" i="30"/>
  <c r="AP16" i="30"/>
  <c r="BW16" i="30" s="1"/>
  <c r="AT40" i="30"/>
  <c r="BZ40" i="30" s="1"/>
  <c r="AP42" i="30"/>
  <c r="BW42" i="30" s="1"/>
  <c r="BS46" i="30"/>
  <c r="BF48" i="30"/>
  <c r="BS49" i="30"/>
  <c r="AX15" i="30"/>
  <c r="BN15" i="30"/>
  <c r="AT15" i="30"/>
  <c r="BZ15" i="30" s="1"/>
  <c r="BJ15" i="30"/>
  <c r="AT53" i="30"/>
  <c r="BZ53" i="30" s="1"/>
  <c r="BB53" i="30"/>
  <c r="BS53" i="30"/>
  <c r="BB15" i="30"/>
  <c r="BS31" i="30"/>
  <c r="BB44" i="30"/>
  <c r="BN44" i="30"/>
  <c r="AX44" i="30"/>
  <c r="BJ44" i="30"/>
  <c r="AT44" i="30"/>
  <c r="BZ44" i="30" s="1"/>
  <c r="AX58" i="30"/>
  <c r="BN58" i="30"/>
  <c r="BN25" i="30"/>
  <c r="AX25" i="30"/>
  <c r="BJ25" i="30"/>
  <c r="AT25" i="30"/>
  <c r="BZ25" i="30" s="1"/>
  <c r="BF25" i="30"/>
  <c r="AP25" i="30"/>
  <c r="BW25" i="30" s="1"/>
  <c r="BJ10" i="30"/>
  <c r="AX10" i="30"/>
  <c r="BN10" i="30"/>
  <c r="AP10" i="30"/>
  <c r="BW10" i="30" s="1"/>
  <c r="BF10" i="30"/>
  <c r="BB25" i="30"/>
  <c r="AX31" i="30"/>
  <c r="BN31" i="30"/>
  <c r="AT31" i="30"/>
  <c r="BZ31" i="30" s="1"/>
  <c r="BJ31" i="30"/>
  <c r="AP31" i="30"/>
  <c r="BW31" i="30" s="1"/>
  <c r="AT63" i="30"/>
  <c r="BZ63" i="30" s="1"/>
  <c r="BB63" i="30"/>
  <c r="BS65" i="30"/>
  <c r="BJ6" i="30"/>
  <c r="AX6" i="30"/>
  <c r="AP6" i="30"/>
  <c r="BW6" i="30" s="1"/>
  <c r="BN6" i="30"/>
  <c r="BF6" i="30"/>
  <c r="BB10" i="30"/>
  <c r="AX19" i="30"/>
  <c r="BN19" i="30"/>
  <c r="AT19" i="30"/>
  <c r="BZ19" i="30" s="1"/>
  <c r="BJ19" i="30"/>
  <c r="BB31" i="30"/>
  <c r="BB32" i="30"/>
  <c r="AX32" i="30"/>
  <c r="BN32" i="30"/>
  <c r="AT32" i="30"/>
  <c r="BZ32" i="30" s="1"/>
  <c r="BJ32" i="30"/>
  <c r="AP32" i="30"/>
  <c r="BW32" i="30" s="1"/>
  <c r="AT37" i="30"/>
  <c r="BZ37" i="30" s="1"/>
  <c r="BJ37" i="30"/>
  <c r="BF44" i="30"/>
  <c r="BB6" i="30"/>
  <c r="BS20" i="30"/>
  <c r="AX20" i="30"/>
  <c r="BN20" i="30"/>
  <c r="AT20" i="30"/>
  <c r="BZ20" i="30" s="1"/>
  <c r="BJ20" i="30"/>
  <c r="AP20" i="30"/>
  <c r="BW20" i="30" s="1"/>
  <c r="BS24" i="30"/>
  <c r="AX24" i="30"/>
  <c r="BN24" i="30"/>
  <c r="AT24" i="30"/>
  <c r="BZ24" i="30" s="1"/>
  <c r="BJ24" i="30"/>
  <c r="AP24" i="30"/>
  <c r="BW24" i="30" s="1"/>
  <c r="BF24" i="30"/>
  <c r="AT43" i="30"/>
  <c r="BZ43" i="30" s="1"/>
  <c r="BJ43" i="30"/>
  <c r="BS9" i="30"/>
  <c r="BJ11" i="30"/>
  <c r="BJ16" i="30"/>
  <c r="AT17" i="30"/>
  <c r="BZ17" i="30" s="1"/>
  <c r="BJ21" i="30"/>
  <c r="AX22" i="30"/>
  <c r="AP26" i="30"/>
  <c r="BW26" i="30" s="1"/>
  <c r="AX34" i="30"/>
  <c r="BN36" i="30"/>
  <c r="AT48" i="30"/>
  <c r="BZ48" i="30" s="1"/>
  <c r="BJ48" i="30"/>
  <c r="AT52" i="30"/>
  <c r="BZ52" i="30" s="1"/>
  <c r="BN62" i="30"/>
  <c r="BJ64" i="30"/>
  <c r="BJ67" i="30"/>
  <c r="BJ47" i="30"/>
  <c r="BJ57" i="30"/>
  <c r="BB9" i="30"/>
  <c r="BN11" i="30"/>
  <c r="BN16" i="30"/>
  <c r="BN26" i="30"/>
  <c r="BS28" i="30"/>
  <c r="BS34" i="30"/>
  <c r="BS42" i="30"/>
  <c r="AX48" i="30"/>
  <c r="BN48" i="30"/>
  <c r="AX62" i="30"/>
  <c r="BN64" i="30"/>
  <c r="BS66" i="30"/>
  <c r="AT16" i="30"/>
  <c r="BZ16" i="30" s="1"/>
  <c r="BB18" i="30"/>
  <c r="BF9" i="30"/>
  <c r="AX11" i="30"/>
  <c r="BF18" i="30"/>
  <c r="AX26" i="30"/>
  <c r="BF28" i="30"/>
  <c r="AP29" i="30"/>
  <c r="BW29" i="30" s="1"/>
  <c r="BS38" i="30"/>
  <c r="AX64" i="30"/>
  <c r="BF72" i="30"/>
  <c r="BS77" i="30"/>
  <c r="BS8" i="30"/>
  <c r="AX16" i="30"/>
  <c r="BF8" i="30"/>
  <c r="AP9" i="30"/>
  <c r="BW9" i="30" s="1"/>
  <c r="BS11" i="30"/>
  <c r="BS12" i="30"/>
  <c r="BF13" i="30"/>
  <c r="AP18" i="30"/>
  <c r="BW18" i="30" s="1"/>
  <c r="BF22" i="30"/>
  <c r="AP28" i="30"/>
  <c r="BW28" i="30" s="1"/>
  <c r="BF36" i="30"/>
  <c r="BS36" i="30"/>
  <c r="BF38" i="30"/>
  <c r="BF42" i="30"/>
  <c r="BJ55" i="30"/>
  <c r="BS57" i="30"/>
  <c r="BF66" i="30"/>
  <c r="BS15" i="30"/>
  <c r="BN39" i="30"/>
  <c r="AX39" i="30"/>
  <c r="BS39" i="30"/>
  <c r="BF39" i="30"/>
  <c r="AP39" i="30"/>
  <c r="BW39" i="30" s="1"/>
  <c r="BF45" i="30"/>
  <c r="AP45" i="30"/>
  <c r="BW45" i="30" s="1"/>
  <c r="BN45" i="30"/>
  <c r="AX45" i="30"/>
  <c r="BS6" i="30"/>
  <c r="BS10" i="30"/>
  <c r="BS14" i="30"/>
  <c r="BS18" i="30"/>
  <c r="BS22" i="30"/>
  <c r="BS26" i="30"/>
  <c r="BS30" i="30"/>
  <c r="BB34" i="30"/>
  <c r="BJ34" i="30"/>
  <c r="AT34" i="30"/>
  <c r="BZ34" i="30" s="1"/>
  <c r="BB39" i="30"/>
  <c r="BN42" i="30"/>
  <c r="BB45" i="30"/>
  <c r="BS45" i="30"/>
  <c r="BB54" i="30"/>
  <c r="BJ54" i="30"/>
  <c r="AT54" i="30"/>
  <c r="BZ54" i="30" s="1"/>
  <c r="BN59" i="30"/>
  <c r="AX59" i="30"/>
  <c r="BS59" i="30"/>
  <c r="BF59" i="30"/>
  <c r="AP59" i="30"/>
  <c r="BW59" i="30" s="1"/>
  <c r="BB65" i="30"/>
  <c r="BF70" i="30"/>
  <c r="AP70" i="30"/>
  <c r="BW70" i="30" s="1"/>
  <c r="BB70" i="30"/>
  <c r="BN70" i="30"/>
  <c r="AX70" i="30"/>
  <c r="BJ70" i="30"/>
  <c r="AT70" i="30"/>
  <c r="BZ70" i="30" s="1"/>
  <c r="BB50" i="30"/>
  <c r="BJ50" i="30"/>
  <c r="AT50" i="30"/>
  <c r="BZ50" i="30" s="1"/>
  <c r="BF65" i="30"/>
  <c r="AP65" i="30"/>
  <c r="BW65" i="30" s="1"/>
  <c r="BN65" i="30"/>
  <c r="AX65" i="30"/>
  <c r="AX5" i="30"/>
  <c r="AT6" i="30"/>
  <c r="BZ6" i="30" s="1"/>
  <c r="AP7" i="30"/>
  <c r="BW7" i="30" s="1"/>
  <c r="BF7" i="30"/>
  <c r="BB8" i="30"/>
  <c r="AX9" i="30"/>
  <c r="AT10" i="30"/>
  <c r="BZ10" i="30" s="1"/>
  <c r="AP11" i="30"/>
  <c r="BW11" i="30" s="1"/>
  <c r="BF11" i="30"/>
  <c r="BB12" i="30"/>
  <c r="AX13" i="30"/>
  <c r="AT14" i="30"/>
  <c r="BZ14" i="30" s="1"/>
  <c r="AP15" i="30"/>
  <c r="BW15" i="30" s="1"/>
  <c r="BF15" i="30"/>
  <c r="BB16" i="30"/>
  <c r="AX17" i="30"/>
  <c r="AT18" i="30"/>
  <c r="BZ18" i="30" s="1"/>
  <c r="AP19" i="30"/>
  <c r="BW19" i="30" s="1"/>
  <c r="BF19" i="30"/>
  <c r="BB20" i="30"/>
  <c r="AX21" i="30"/>
  <c r="AT22" i="30"/>
  <c r="BZ22" i="30" s="1"/>
  <c r="AP23" i="30"/>
  <c r="BW23" i="30" s="1"/>
  <c r="BF23" i="30"/>
  <c r="BB24" i="30"/>
  <c r="AT26" i="30"/>
  <c r="BZ26" i="30" s="1"/>
  <c r="AP27" i="30"/>
  <c r="BW27" i="30" s="1"/>
  <c r="BF27" i="30"/>
  <c r="BB28" i="30"/>
  <c r="AT30" i="30"/>
  <c r="BZ30" i="30" s="1"/>
  <c r="BF31" i="30"/>
  <c r="BN33" i="30"/>
  <c r="AX33" i="30"/>
  <c r="BB38" i="30"/>
  <c r="BJ38" i="30"/>
  <c r="AT38" i="30"/>
  <c r="BZ38" i="30" s="1"/>
  <c r="BJ41" i="30"/>
  <c r="BN43" i="30"/>
  <c r="AX43" i="30"/>
  <c r="BS43" i="30"/>
  <c r="BF43" i="30"/>
  <c r="AP43" i="30"/>
  <c r="BW43" i="30" s="1"/>
  <c r="AP46" i="30"/>
  <c r="BW46" i="30" s="1"/>
  <c r="BF49" i="30"/>
  <c r="AP49" i="30"/>
  <c r="BW49" i="30" s="1"/>
  <c r="BN49" i="30"/>
  <c r="AX49" i="30"/>
  <c r="BF50" i="30"/>
  <c r="BS50" i="30"/>
  <c r="BJ51" i="30"/>
  <c r="AP66" i="30"/>
  <c r="BW66" i="30" s="1"/>
  <c r="BB75" i="30"/>
  <c r="BN75" i="30"/>
  <c r="AX75" i="30"/>
  <c r="BJ75" i="30"/>
  <c r="AT75" i="30"/>
  <c r="BZ75" i="30" s="1"/>
  <c r="BS75" i="30"/>
  <c r="BF75" i="30"/>
  <c r="AP75" i="30"/>
  <c r="BW75" i="30" s="1"/>
  <c r="BJ35" i="30"/>
  <c r="BN46" i="30"/>
  <c r="BF53" i="30"/>
  <c r="AP53" i="30"/>
  <c r="BW53" i="30" s="1"/>
  <c r="BN53" i="30"/>
  <c r="AX53" i="30"/>
  <c r="BB58" i="30"/>
  <c r="BJ58" i="30"/>
  <c r="AT58" i="30"/>
  <c r="BZ58" i="30" s="1"/>
  <c r="BJ61" i="30"/>
  <c r="BN63" i="30"/>
  <c r="AX63" i="30"/>
  <c r="BS63" i="30"/>
  <c r="BF63" i="30"/>
  <c r="AP63" i="30"/>
  <c r="BW63" i="30" s="1"/>
  <c r="BN66" i="30"/>
  <c r="BB71" i="30"/>
  <c r="BN71" i="30"/>
  <c r="AX71" i="30"/>
  <c r="BJ71" i="30"/>
  <c r="AT71" i="30"/>
  <c r="BZ71" i="30" s="1"/>
  <c r="BS71" i="30"/>
  <c r="BF71" i="30"/>
  <c r="AP71" i="30"/>
  <c r="BW71" i="30" s="1"/>
  <c r="BF37" i="30"/>
  <c r="AP37" i="30"/>
  <c r="BW37" i="30" s="1"/>
  <c r="BN37" i="30"/>
  <c r="AX37" i="30"/>
  <c r="BJ39" i="30"/>
  <c r="BJ45" i="30"/>
  <c r="BN47" i="30"/>
  <c r="AX47" i="30"/>
  <c r="BS47" i="30"/>
  <c r="BF47" i="30"/>
  <c r="AP47" i="30"/>
  <c r="BW47" i="30" s="1"/>
  <c r="AP50" i="30"/>
  <c r="BW50" i="30" s="1"/>
  <c r="BJ65" i="30"/>
  <c r="BN67" i="30"/>
  <c r="AX67" i="30"/>
  <c r="BS67" i="30"/>
  <c r="BF67" i="30"/>
  <c r="AP67" i="30"/>
  <c r="BW67" i="30" s="1"/>
  <c r="BB42" i="30"/>
  <c r="BJ42" i="30"/>
  <c r="AT42" i="30"/>
  <c r="BZ42" i="30" s="1"/>
  <c r="AP33" i="30"/>
  <c r="BW33" i="30" s="1"/>
  <c r="AP34" i="30"/>
  <c r="BW34" i="30" s="1"/>
  <c r="BB37" i="30"/>
  <c r="BS37" i="30"/>
  <c r="BB47" i="30"/>
  <c r="BN50" i="30"/>
  <c r="AP54" i="30"/>
  <c r="BW54" i="30" s="1"/>
  <c r="BF57" i="30"/>
  <c r="AP57" i="30"/>
  <c r="BW57" i="30" s="1"/>
  <c r="BN57" i="30"/>
  <c r="AX57" i="30"/>
  <c r="BF58" i="30"/>
  <c r="BS58" i="30"/>
  <c r="BJ59" i="30"/>
  <c r="BB62" i="30"/>
  <c r="BJ62" i="30"/>
  <c r="AT62" i="30"/>
  <c r="BZ62" i="30" s="1"/>
  <c r="BB67" i="30"/>
  <c r="AT39" i="30"/>
  <c r="BZ39" i="30" s="1"/>
  <c r="BF41" i="30"/>
  <c r="AP41" i="30"/>
  <c r="BW41" i="30" s="1"/>
  <c r="BN41" i="30"/>
  <c r="AX41" i="30"/>
  <c r="AT45" i="30"/>
  <c r="BZ45" i="30" s="1"/>
  <c r="BB46" i="30"/>
  <c r="BJ46" i="30"/>
  <c r="AT46" i="30"/>
  <c r="BZ46" i="30" s="1"/>
  <c r="BN51" i="30"/>
  <c r="AX51" i="30"/>
  <c r="BS51" i="30"/>
  <c r="BF51" i="30"/>
  <c r="AP51" i="30"/>
  <c r="BW51" i="30" s="1"/>
  <c r="AT65" i="30"/>
  <c r="BZ65" i="30" s="1"/>
  <c r="BB66" i="30"/>
  <c r="BJ66" i="30"/>
  <c r="AT66" i="30"/>
  <c r="BZ66" i="30" s="1"/>
  <c r="BN35" i="30"/>
  <c r="AX35" i="30"/>
  <c r="BS35" i="30"/>
  <c r="BF35" i="30"/>
  <c r="AP35" i="30"/>
  <c r="BW35" i="30" s="1"/>
  <c r="BB41" i="30"/>
  <c r="BS41" i="30"/>
  <c r="AX50" i="30"/>
  <c r="BB51" i="30"/>
  <c r="BJ53" i="30"/>
  <c r="BN55" i="30"/>
  <c r="AX55" i="30"/>
  <c r="BS55" i="30"/>
  <c r="BF55" i="30"/>
  <c r="AP55" i="30"/>
  <c r="BW55" i="30" s="1"/>
  <c r="AP58" i="30"/>
  <c r="BW58" i="30" s="1"/>
  <c r="BF61" i="30"/>
  <c r="AP61" i="30"/>
  <c r="BW61" i="30" s="1"/>
  <c r="BN61" i="30"/>
  <c r="AX61" i="30"/>
  <c r="BJ63" i="30"/>
  <c r="BJ69" i="30"/>
  <c r="AT69" i="30"/>
  <c r="BZ69" i="30" s="1"/>
  <c r="BF69" i="30"/>
  <c r="AP69" i="30"/>
  <c r="BW69" i="30" s="1"/>
  <c r="BB69" i="30"/>
  <c r="BN69" i="30"/>
  <c r="AX69" i="30"/>
  <c r="AX73" i="30"/>
  <c r="BN73" i="30"/>
  <c r="AT74" i="30"/>
  <c r="BZ74" i="30" s="1"/>
  <c r="BJ74" i="30"/>
  <c r="AX77" i="30"/>
  <c r="BN77" i="30"/>
  <c r="AT78" i="30"/>
  <c r="BZ78" i="30" s="1"/>
  <c r="BJ78" i="30"/>
  <c r="BB73" i="30"/>
  <c r="AX74" i="30"/>
  <c r="BN74" i="30"/>
  <c r="BB77" i="30"/>
  <c r="AX78" i="30"/>
  <c r="BN78" i="30"/>
  <c r="AP73" i="30"/>
  <c r="BW73" i="30" s="1"/>
  <c r="BF73" i="30"/>
  <c r="BB74" i="30"/>
  <c r="AP77" i="30"/>
  <c r="BW77" i="30" s="1"/>
  <c r="BF77" i="30"/>
  <c r="BB78" i="30"/>
  <c r="AT73" i="30"/>
  <c r="BZ73" i="30" s="1"/>
  <c r="AP74" i="30"/>
  <c r="BW74" i="30" s="1"/>
  <c r="BF74" i="30"/>
  <c r="AT77" i="30"/>
  <c r="BZ77" i="30" s="1"/>
  <c r="AP78" i="30"/>
  <c r="BW78" i="30" s="1"/>
  <c r="BF78" i="30"/>
  <c r="K5" i="6" l="1"/>
  <c r="K6" i="6"/>
  <c r="K7" i="6"/>
  <c r="K8" i="6"/>
  <c r="K9" i="6"/>
  <c r="K10" i="6"/>
  <c r="K11" i="6"/>
  <c r="K12" i="6"/>
  <c r="AF78" i="30" l="1"/>
  <c r="AF77" i="30"/>
  <c r="AF76" i="30"/>
  <c r="AF75" i="30"/>
  <c r="AF74" i="30"/>
  <c r="AF73" i="30"/>
  <c r="AF72" i="30"/>
  <c r="AF71" i="30"/>
  <c r="AF70" i="30"/>
  <c r="AF69" i="30"/>
  <c r="AF68" i="30"/>
  <c r="AF67" i="30"/>
  <c r="AF66" i="30"/>
  <c r="AF65" i="30"/>
  <c r="AF64" i="30"/>
  <c r="AF63" i="30"/>
  <c r="AF62" i="30"/>
  <c r="AF61" i="30"/>
  <c r="AF60" i="30"/>
  <c r="AF59" i="30"/>
  <c r="AF58" i="30"/>
  <c r="AF57" i="30"/>
  <c r="AF56" i="30"/>
  <c r="AF55" i="30"/>
  <c r="AF54" i="30"/>
  <c r="AF53" i="30"/>
  <c r="AF52" i="30"/>
  <c r="AF51" i="30"/>
  <c r="AF50" i="30"/>
  <c r="AF49" i="30"/>
  <c r="AF48" i="30"/>
  <c r="AF47" i="30"/>
  <c r="AF46" i="30"/>
  <c r="AF45" i="30"/>
  <c r="AF44" i="30"/>
  <c r="AF43" i="30"/>
  <c r="AF42" i="30"/>
  <c r="AF41" i="30"/>
  <c r="AF40" i="30"/>
  <c r="AF39" i="30"/>
  <c r="AF38" i="30"/>
  <c r="AF37" i="30"/>
  <c r="AF36" i="30"/>
  <c r="AF35" i="30"/>
  <c r="AF34" i="30"/>
  <c r="AF33" i="30"/>
  <c r="AF32" i="30"/>
  <c r="AF31" i="30"/>
  <c r="AF30" i="30"/>
  <c r="AF29" i="30"/>
  <c r="AF28" i="30"/>
  <c r="AF27" i="30"/>
  <c r="AF26" i="30"/>
  <c r="AF25" i="30"/>
  <c r="AF24" i="30"/>
  <c r="AF23" i="30"/>
  <c r="AF22" i="30"/>
  <c r="AF21" i="30"/>
  <c r="AF20" i="30"/>
  <c r="AF19" i="30"/>
  <c r="AF18" i="30"/>
  <c r="AF17" i="30"/>
  <c r="AF16" i="30"/>
  <c r="AF15" i="30"/>
  <c r="AF14" i="30"/>
  <c r="AF13" i="30"/>
  <c r="AF12" i="30"/>
  <c r="AF11" i="30"/>
  <c r="AF10" i="30"/>
  <c r="AF9" i="30"/>
  <c r="AF8" i="30"/>
  <c r="AF7" i="30"/>
  <c r="AF6" i="30"/>
  <c r="AF5" i="30"/>
  <c r="AF79" i="30" l="1"/>
  <c r="AB79" i="30"/>
  <c r="X79" i="30"/>
  <c r="T79" i="30"/>
  <c r="P79" i="30"/>
  <c r="L79" i="30"/>
  <c r="H79" i="30"/>
  <c r="D79" i="30"/>
  <c r="AF11" i="20" l="1"/>
  <c r="AF10" i="20"/>
  <c r="AF9" i="20"/>
  <c r="AF8" i="20"/>
  <c r="AF7" i="20"/>
  <c r="AF6" i="20"/>
  <c r="AF5" i="20"/>
  <c r="R13" i="32" l="1"/>
  <c r="R12" i="32"/>
  <c r="R11" i="32"/>
  <c r="O11" i="32" s="1"/>
  <c r="R10" i="32"/>
  <c r="M10" i="32" s="1"/>
  <c r="R9" i="32"/>
  <c r="O9" i="32" s="1"/>
  <c r="R8" i="32"/>
  <c r="Q8" i="32" s="1"/>
  <c r="R7" i="32"/>
  <c r="O7" i="32" s="1"/>
  <c r="D60" i="17" l="1"/>
  <c r="O12" i="32"/>
  <c r="O13" i="32"/>
  <c r="R79" i="33"/>
  <c r="M9" i="32"/>
  <c r="M13" i="32"/>
  <c r="K13" i="32"/>
  <c r="G13" i="32"/>
  <c r="Q13" i="32"/>
  <c r="I13" i="32"/>
  <c r="E13" i="32"/>
  <c r="Q12" i="32"/>
  <c r="E12" i="32"/>
  <c r="I12" i="32"/>
  <c r="M12" i="32"/>
  <c r="G12" i="32"/>
  <c r="K12" i="32"/>
  <c r="M11" i="32"/>
  <c r="G11" i="32"/>
  <c r="K11" i="32"/>
  <c r="Q11" i="32"/>
  <c r="E11" i="32"/>
  <c r="I11" i="32"/>
  <c r="I10" i="32"/>
  <c r="Q10" i="32"/>
  <c r="G10" i="32"/>
  <c r="K10" i="32"/>
  <c r="O10" i="32"/>
  <c r="E10" i="32"/>
  <c r="G9" i="32"/>
  <c r="K9" i="32"/>
  <c r="I9" i="32"/>
  <c r="E9" i="32"/>
  <c r="Q9" i="32"/>
  <c r="E8" i="32"/>
  <c r="G8" i="32"/>
  <c r="I8" i="32"/>
  <c r="K8" i="32"/>
  <c r="M8" i="32"/>
  <c r="O8" i="32"/>
  <c r="G7" i="32"/>
  <c r="Q7" i="32"/>
  <c r="E7" i="32"/>
  <c r="I7" i="32"/>
  <c r="K7" i="32"/>
  <c r="M7" i="32"/>
  <c r="D59" i="17" l="1"/>
  <c r="Q79" i="33"/>
  <c r="D57" i="17"/>
  <c r="M79" i="33"/>
  <c r="D56" i="17"/>
  <c r="K79" i="33"/>
  <c r="D55" i="17"/>
  <c r="I79" i="33"/>
  <c r="G79" i="33"/>
  <c r="D54" i="17"/>
  <c r="E79" i="33"/>
  <c r="D53" i="17"/>
  <c r="D58" i="17"/>
  <c r="O79" i="33"/>
  <c r="AE78" i="30" l="1"/>
  <c r="AE77" i="30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E41" i="30"/>
  <c r="AE40" i="30"/>
  <c r="AE39" i="30"/>
  <c r="AE38" i="30"/>
  <c r="AE37" i="30"/>
  <c r="AE36" i="30"/>
  <c r="AE35" i="30"/>
  <c r="AE34" i="30"/>
  <c r="AE33" i="30"/>
  <c r="AE32" i="30"/>
  <c r="AE31" i="30"/>
  <c r="AE30" i="30"/>
  <c r="AE29" i="30"/>
  <c r="AE28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E5" i="30"/>
  <c r="AA78" i="30"/>
  <c r="AA77" i="30"/>
  <c r="AA76" i="30"/>
  <c r="AA75" i="30"/>
  <c r="AA74" i="30"/>
  <c r="AA73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8" i="30"/>
  <c r="AA57" i="30"/>
  <c r="AA56" i="30"/>
  <c r="AA55" i="30"/>
  <c r="AA54" i="30"/>
  <c r="AA53" i="30"/>
  <c r="AA52" i="30"/>
  <c r="AA51" i="30"/>
  <c r="AA50" i="30"/>
  <c r="AA49" i="30"/>
  <c r="AA48" i="30"/>
  <c r="AA47" i="30"/>
  <c r="AA46" i="30"/>
  <c r="AA45" i="30"/>
  <c r="AA44" i="30"/>
  <c r="AA43" i="30"/>
  <c r="AA42" i="30"/>
  <c r="AA41" i="30"/>
  <c r="AA40" i="30"/>
  <c r="AA39" i="30"/>
  <c r="AA38" i="30"/>
  <c r="AA37" i="30"/>
  <c r="AA36" i="30"/>
  <c r="AA35" i="30"/>
  <c r="AA34" i="30"/>
  <c r="AA33" i="30"/>
  <c r="AA32" i="30"/>
  <c r="AA31" i="30"/>
  <c r="AA30" i="30"/>
  <c r="AA29" i="30"/>
  <c r="AA28" i="30"/>
  <c r="AA27" i="30"/>
  <c r="AA26" i="30"/>
  <c r="AA25" i="30"/>
  <c r="AA24" i="30"/>
  <c r="AA23" i="30"/>
  <c r="AA22" i="30"/>
  <c r="AA21" i="30"/>
  <c r="AA20" i="30"/>
  <c r="AA19" i="30"/>
  <c r="AA18" i="30"/>
  <c r="AA17" i="30"/>
  <c r="AA16" i="30"/>
  <c r="AA15" i="30"/>
  <c r="AA14" i="30"/>
  <c r="AA13" i="30"/>
  <c r="AA12" i="30"/>
  <c r="AA11" i="30"/>
  <c r="AA10" i="30"/>
  <c r="AA9" i="30"/>
  <c r="AA8" i="30"/>
  <c r="AA7" i="30"/>
  <c r="AA6" i="30"/>
  <c r="AA5" i="30"/>
  <c r="W78" i="30"/>
  <c r="W77" i="30"/>
  <c r="W76" i="30"/>
  <c r="W75" i="30"/>
  <c r="W74" i="30"/>
  <c r="W73" i="30"/>
  <c r="W72" i="30"/>
  <c r="W71" i="30"/>
  <c r="W70" i="30"/>
  <c r="W69" i="30"/>
  <c r="W68" i="30"/>
  <c r="W67" i="30"/>
  <c r="W66" i="30"/>
  <c r="W65" i="30"/>
  <c r="W64" i="30"/>
  <c r="W63" i="30"/>
  <c r="W62" i="30"/>
  <c r="W61" i="30"/>
  <c r="W60" i="30"/>
  <c r="W59" i="30"/>
  <c r="W58" i="30"/>
  <c r="W57" i="30"/>
  <c r="W56" i="30"/>
  <c r="W55" i="30"/>
  <c r="W54" i="30"/>
  <c r="W53" i="30"/>
  <c r="W52" i="30"/>
  <c r="W51" i="30"/>
  <c r="W50" i="30"/>
  <c r="W49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O7" i="30"/>
  <c r="O5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6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AE12" i="20"/>
  <c r="AE11" i="20"/>
  <c r="AE10" i="20"/>
  <c r="AE9" i="20"/>
  <c r="AE8" i="20"/>
  <c r="AE7" i="20"/>
  <c r="AE6" i="20"/>
  <c r="AE5" i="20"/>
  <c r="AA12" i="20"/>
  <c r="AA11" i="20"/>
  <c r="AA10" i="20"/>
  <c r="AA9" i="20"/>
  <c r="AA8" i="20"/>
  <c r="AA7" i="20"/>
  <c r="AA6" i="20"/>
  <c r="AA5" i="20"/>
  <c r="W12" i="20"/>
  <c r="W11" i="20"/>
  <c r="W10" i="20"/>
  <c r="W9" i="20"/>
  <c r="W8" i="20"/>
  <c r="W7" i="20"/>
  <c r="W6" i="20"/>
  <c r="W5" i="20"/>
  <c r="S12" i="20"/>
  <c r="S11" i="20"/>
  <c r="S10" i="20"/>
  <c r="S9" i="20"/>
  <c r="S8" i="20"/>
  <c r="S7" i="20"/>
  <c r="S6" i="20"/>
  <c r="S5" i="20"/>
  <c r="O12" i="20"/>
  <c r="O11" i="20"/>
  <c r="O10" i="20"/>
  <c r="O9" i="20"/>
  <c r="O8" i="20"/>
  <c r="O7" i="20"/>
  <c r="O6" i="20"/>
  <c r="O5" i="20"/>
  <c r="K12" i="20"/>
  <c r="K11" i="20"/>
  <c r="K10" i="20"/>
  <c r="K9" i="20"/>
  <c r="K8" i="20"/>
  <c r="K7" i="20"/>
  <c r="K6" i="20"/>
  <c r="K5" i="20"/>
  <c r="G6" i="20"/>
  <c r="G12" i="20"/>
  <c r="G11" i="20"/>
  <c r="G10" i="20"/>
  <c r="G9" i="20"/>
  <c r="G8" i="20"/>
  <c r="G7" i="20"/>
  <c r="C4" i="17" l="1"/>
  <c r="K13" i="20"/>
  <c r="C5" i="17"/>
  <c r="O13" i="20"/>
  <c r="C6" i="17"/>
  <c r="S13" i="20"/>
  <c r="C7" i="17"/>
  <c r="W13" i="20"/>
  <c r="C8" i="17"/>
  <c r="AE13" i="20"/>
  <c r="C10" i="17"/>
  <c r="AA13" i="20"/>
  <c r="C9" i="17"/>
  <c r="C11" i="17"/>
  <c r="AE79" i="30" l="1"/>
  <c r="F10" i="17"/>
  <c r="AA79" i="30"/>
  <c r="F9" i="17"/>
  <c r="W79" i="30"/>
  <c r="F8" i="17"/>
  <c r="S79" i="30"/>
  <c r="F7" i="17"/>
  <c r="F6" i="17"/>
  <c r="O79" i="30"/>
  <c r="F5" i="17"/>
  <c r="K79" i="30"/>
  <c r="G79" i="30"/>
  <c r="D7" i="17" l="1"/>
  <c r="AG13" i="20" l="1"/>
  <c r="AG12" i="20"/>
  <c r="AH12" i="20" s="1"/>
  <c r="AG11" i="20"/>
  <c r="AH11" i="20" s="1"/>
  <c r="AG10" i="20"/>
  <c r="AH10" i="20" s="1"/>
  <c r="AG9" i="20"/>
  <c r="AH9" i="20" s="1"/>
  <c r="AG8" i="20"/>
  <c r="AH8" i="20" s="1"/>
  <c r="AG7" i="20"/>
  <c r="AH7" i="20" s="1"/>
  <c r="AG6" i="20"/>
  <c r="AH6" i="20" s="1"/>
  <c r="AG5" i="20"/>
  <c r="AH13" i="20" l="1"/>
  <c r="AI13" i="20"/>
  <c r="AH5" i="20"/>
  <c r="F5" i="20"/>
  <c r="AI5" i="20"/>
  <c r="F12" i="20"/>
  <c r="Z12" i="20"/>
  <c r="AD12" i="20"/>
  <c r="N12" i="20"/>
  <c r="R12" i="20"/>
  <c r="V12" i="20"/>
  <c r="J12" i="20"/>
  <c r="AI12" i="20"/>
  <c r="J11" i="20"/>
  <c r="F11" i="20"/>
  <c r="Z11" i="20"/>
  <c r="AD11" i="20"/>
  <c r="V11" i="20"/>
  <c r="N11" i="20"/>
  <c r="R11" i="20"/>
  <c r="AI11" i="20"/>
  <c r="F8" i="20"/>
  <c r="Z8" i="20"/>
  <c r="AD8" i="20"/>
  <c r="N8" i="20"/>
  <c r="R8" i="20"/>
  <c r="J8" i="20"/>
  <c r="V8" i="20"/>
  <c r="AI8" i="20"/>
  <c r="R5" i="20"/>
  <c r="N5" i="20"/>
  <c r="V5" i="20"/>
  <c r="J5" i="20"/>
  <c r="Z5" i="20"/>
  <c r="AD5" i="20"/>
  <c r="N9" i="20"/>
  <c r="R9" i="20"/>
  <c r="F9" i="20"/>
  <c r="AD9" i="20"/>
  <c r="V9" i="20"/>
  <c r="J9" i="20"/>
  <c r="Z9" i="20"/>
  <c r="AI9" i="20"/>
  <c r="D47" i="17"/>
  <c r="N13" i="20"/>
  <c r="R13" i="20"/>
  <c r="V13" i="20"/>
  <c r="Z13" i="20"/>
  <c r="AD13" i="20"/>
  <c r="J13" i="20"/>
  <c r="F13" i="20"/>
  <c r="J7" i="20"/>
  <c r="F7" i="20"/>
  <c r="Z7" i="20"/>
  <c r="AD7" i="20"/>
  <c r="N7" i="20"/>
  <c r="R7" i="20"/>
  <c r="V7" i="20"/>
  <c r="AI7" i="20"/>
  <c r="V6" i="20"/>
  <c r="J6" i="20"/>
  <c r="N6" i="20"/>
  <c r="F6" i="20"/>
  <c r="Z6" i="20"/>
  <c r="AD6" i="20"/>
  <c r="R6" i="20"/>
  <c r="AI6" i="20"/>
  <c r="V10" i="20"/>
  <c r="J10" i="20"/>
  <c r="F10" i="20"/>
  <c r="Z10" i="20"/>
  <c r="AD10" i="20"/>
  <c r="N10" i="20"/>
  <c r="R10" i="20"/>
  <c r="AI10" i="20"/>
  <c r="E10" i="17"/>
  <c r="E5" i="17"/>
  <c r="J79" i="30"/>
  <c r="R79" i="30"/>
  <c r="E7" i="17"/>
  <c r="AI79" i="30"/>
  <c r="P79" i="33"/>
  <c r="N79" i="33"/>
  <c r="L79" i="33"/>
  <c r="J79" i="33"/>
  <c r="H79" i="33"/>
  <c r="F79" i="33"/>
  <c r="D79" i="33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R6" i="32"/>
  <c r="R5" i="32"/>
  <c r="AG79" i="30"/>
  <c r="AC79" i="30"/>
  <c r="Y79" i="30"/>
  <c r="U79" i="30"/>
  <c r="Q79" i="30"/>
  <c r="M79" i="30"/>
  <c r="I79" i="30"/>
  <c r="E79" i="30"/>
  <c r="AG78" i="30"/>
  <c r="AH78" i="30" s="1"/>
  <c r="AG77" i="30"/>
  <c r="AH77" i="30" s="1"/>
  <c r="AG76" i="30"/>
  <c r="AH76" i="30" s="1"/>
  <c r="AG75" i="30"/>
  <c r="AH75" i="30" s="1"/>
  <c r="AG74" i="30"/>
  <c r="AH74" i="30" s="1"/>
  <c r="AG73" i="30"/>
  <c r="AH73" i="30" s="1"/>
  <c r="AG72" i="30"/>
  <c r="AH72" i="30" s="1"/>
  <c r="AG71" i="30"/>
  <c r="AH71" i="30" s="1"/>
  <c r="AG70" i="30"/>
  <c r="AH70" i="30" s="1"/>
  <c r="AG69" i="30"/>
  <c r="AH69" i="30" s="1"/>
  <c r="AG68" i="30"/>
  <c r="AH68" i="30" s="1"/>
  <c r="AG67" i="30"/>
  <c r="AH67" i="30" s="1"/>
  <c r="AG66" i="30"/>
  <c r="AH66" i="30" s="1"/>
  <c r="AG65" i="30"/>
  <c r="AH65" i="30" s="1"/>
  <c r="AG64" i="30"/>
  <c r="AH64" i="30" s="1"/>
  <c r="AG63" i="30"/>
  <c r="AH63" i="30" s="1"/>
  <c r="AG62" i="30"/>
  <c r="AH62" i="30" s="1"/>
  <c r="AG61" i="30"/>
  <c r="AH61" i="30" s="1"/>
  <c r="AG60" i="30"/>
  <c r="AH60" i="30" s="1"/>
  <c r="AG59" i="30"/>
  <c r="AH59" i="30" s="1"/>
  <c r="AG58" i="30"/>
  <c r="AH58" i="30" s="1"/>
  <c r="AG57" i="30"/>
  <c r="AH57" i="30" s="1"/>
  <c r="AG56" i="30"/>
  <c r="AH56" i="30" s="1"/>
  <c r="AG55" i="30"/>
  <c r="AH55" i="30" s="1"/>
  <c r="AG54" i="30"/>
  <c r="AH54" i="30" s="1"/>
  <c r="AG53" i="30"/>
  <c r="AH53" i="30" s="1"/>
  <c r="AG52" i="30"/>
  <c r="AH52" i="30" s="1"/>
  <c r="AG51" i="30"/>
  <c r="AH51" i="30" s="1"/>
  <c r="AG50" i="30"/>
  <c r="AH50" i="30" s="1"/>
  <c r="AG49" i="30"/>
  <c r="AH49" i="30" s="1"/>
  <c r="AG48" i="30"/>
  <c r="AH48" i="30" s="1"/>
  <c r="AG47" i="30"/>
  <c r="AH47" i="30" s="1"/>
  <c r="AG46" i="30"/>
  <c r="AH46" i="30" s="1"/>
  <c r="AG45" i="30"/>
  <c r="AH45" i="30" s="1"/>
  <c r="AG44" i="30"/>
  <c r="AH44" i="30" s="1"/>
  <c r="AG43" i="30"/>
  <c r="AH43" i="30" s="1"/>
  <c r="AG42" i="30"/>
  <c r="AH42" i="30" s="1"/>
  <c r="AG41" i="30"/>
  <c r="AH41" i="30" s="1"/>
  <c r="AG40" i="30"/>
  <c r="AH40" i="30" s="1"/>
  <c r="AG39" i="30"/>
  <c r="AH39" i="30" s="1"/>
  <c r="AG38" i="30"/>
  <c r="AH38" i="30" s="1"/>
  <c r="AG37" i="30"/>
  <c r="AH37" i="30" s="1"/>
  <c r="AG36" i="30"/>
  <c r="AH36" i="30" s="1"/>
  <c r="AG35" i="30"/>
  <c r="AH35" i="30" s="1"/>
  <c r="AG34" i="30"/>
  <c r="AH34" i="30" s="1"/>
  <c r="AG33" i="30"/>
  <c r="AH33" i="30" s="1"/>
  <c r="AG32" i="30"/>
  <c r="AH32" i="30" s="1"/>
  <c r="AG31" i="30"/>
  <c r="AG30" i="30"/>
  <c r="AG29" i="30"/>
  <c r="AH29" i="30" s="1"/>
  <c r="AG28" i="30"/>
  <c r="AH28" i="30" s="1"/>
  <c r="AG27" i="30"/>
  <c r="AH27" i="30" s="1"/>
  <c r="AG26" i="30"/>
  <c r="AH26" i="30" s="1"/>
  <c r="AG25" i="30"/>
  <c r="AH25" i="30" s="1"/>
  <c r="AG24" i="30"/>
  <c r="AH24" i="30" s="1"/>
  <c r="AG23" i="30"/>
  <c r="AH23" i="30" s="1"/>
  <c r="AG22" i="30"/>
  <c r="AH22" i="30" s="1"/>
  <c r="AG21" i="30"/>
  <c r="AH21" i="30" s="1"/>
  <c r="AG20" i="30"/>
  <c r="AH20" i="30" s="1"/>
  <c r="AG19" i="30"/>
  <c r="AH19" i="30" s="1"/>
  <c r="AG18" i="30"/>
  <c r="AH18" i="30" s="1"/>
  <c r="AG17" i="30"/>
  <c r="AH17" i="30" s="1"/>
  <c r="AG16" i="30"/>
  <c r="AH16" i="30" s="1"/>
  <c r="AG15" i="30"/>
  <c r="AH15" i="30" s="1"/>
  <c r="AG14" i="30"/>
  <c r="AH14" i="30" s="1"/>
  <c r="AG13" i="30"/>
  <c r="AH13" i="30" s="1"/>
  <c r="AG12" i="30"/>
  <c r="AH12" i="30" s="1"/>
  <c r="AG11" i="30"/>
  <c r="AH11" i="30" s="1"/>
  <c r="AG10" i="30"/>
  <c r="AH10" i="30" s="1"/>
  <c r="AG9" i="30"/>
  <c r="AH9" i="30" s="1"/>
  <c r="AG8" i="30"/>
  <c r="AH8" i="30" s="1"/>
  <c r="AG7" i="30"/>
  <c r="AH7" i="30" s="1"/>
  <c r="AG6" i="30"/>
  <c r="AG5" i="30"/>
  <c r="C60" i="17"/>
  <c r="C59" i="17"/>
  <c r="C58" i="17"/>
  <c r="C57" i="17"/>
  <c r="C56" i="17"/>
  <c r="C55" i="17"/>
  <c r="C54" i="17"/>
  <c r="C53" i="17"/>
  <c r="D11" i="17"/>
  <c r="D10" i="17"/>
  <c r="D9" i="17"/>
  <c r="D8" i="17"/>
  <c r="D6" i="17"/>
  <c r="D5" i="17"/>
  <c r="D4" i="17"/>
  <c r="Z78" i="1"/>
  <c r="Y78" i="1"/>
  <c r="X78" i="1"/>
  <c r="W78" i="1"/>
  <c r="V78" i="1"/>
  <c r="U78" i="1"/>
  <c r="T78" i="1"/>
  <c r="S78" i="1"/>
  <c r="K78" i="1"/>
  <c r="Z77" i="1"/>
  <c r="Y77" i="1"/>
  <c r="X77" i="1"/>
  <c r="W77" i="1"/>
  <c r="V77" i="1"/>
  <c r="U77" i="1"/>
  <c r="T77" i="1"/>
  <c r="S77" i="1"/>
  <c r="K77" i="1"/>
  <c r="Z76" i="1"/>
  <c r="Y76" i="1"/>
  <c r="X76" i="1"/>
  <c r="W76" i="1"/>
  <c r="V76" i="1"/>
  <c r="U76" i="1"/>
  <c r="T76" i="1"/>
  <c r="S76" i="1"/>
  <c r="K76" i="1"/>
  <c r="Z75" i="1"/>
  <c r="Y75" i="1"/>
  <c r="X75" i="1"/>
  <c r="W75" i="1"/>
  <c r="V75" i="1"/>
  <c r="U75" i="1"/>
  <c r="T75" i="1"/>
  <c r="S75" i="1"/>
  <c r="K75" i="1"/>
  <c r="Z74" i="1"/>
  <c r="Y74" i="1"/>
  <c r="X74" i="1"/>
  <c r="W74" i="1"/>
  <c r="V74" i="1"/>
  <c r="U74" i="1"/>
  <c r="T74" i="1"/>
  <c r="S74" i="1"/>
  <c r="K74" i="1"/>
  <c r="Z73" i="1"/>
  <c r="Y73" i="1"/>
  <c r="X73" i="1"/>
  <c r="W73" i="1"/>
  <c r="V73" i="1"/>
  <c r="U73" i="1"/>
  <c r="T73" i="1"/>
  <c r="S73" i="1"/>
  <c r="K73" i="1"/>
  <c r="Z72" i="1"/>
  <c r="Y72" i="1"/>
  <c r="X72" i="1"/>
  <c r="W72" i="1"/>
  <c r="V72" i="1"/>
  <c r="U72" i="1"/>
  <c r="T72" i="1"/>
  <c r="S72" i="1"/>
  <c r="K72" i="1"/>
  <c r="Z71" i="1"/>
  <c r="Y71" i="1"/>
  <c r="X71" i="1"/>
  <c r="W71" i="1"/>
  <c r="V71" i="1"/>
  <c r="U71" i="1"/>
  <c r="T71" i="1"/>
  <c r="S71" i="1"/>
  <c r="K71" i="1"/>
  <c r="Z70" i="1"/>
  <c r="Y70" i="1"/>
  <c r="X70" i="1"/>
  <c r="W70" i="1"/>
  <c r="V70" i="1"/>
  <c r="U70" i="1"/>
  <c r="T70" i="1"/>
  <c r="S70" i="1"/>
  <c r="K70" i="1"/>
  <c r="Z69" i="1"/>
  <c r="Y69" i="1"/>
  <c r="X69" i="1"/>
  <c r="W69" i="1"/>
  <c r="V69" i="1"/>
  <c r="U69" i="1"/>
  <c r="T69" i="1"/>
  <c r="S69" i="1"/>
  <c r="K69" i="1"/>
  <c r="Z68" i="1"/>
  <c r="Y68" i="1"/>
  <c r="X68" i="1"/>
  <c r="W68" i="1"/>
  <c r="V68" i="1"/>
  <c r="U68" i="1"/>
  <c r="T68" i="1"/>
  <c r="S68" i="1"/>
  <c r="K68" i="1"/>
  <c r="Z67" i="1"/>
  <c r="Y67" i="1"/>
  <c r="X67" i="1"/>
  <c r="W67" i="1"/>
  <c r="V67" i="1"/>
  <c r="U67" i="1"/>
  <c r="T67" i="1"/>
  <c r="S67" i="1"/>
  <c r="K67" i="1"/>
  <c r="Z66" i="1"/>
  <c r="Y66" i="1"/>
  <c r="X66" i="1"/>
  <c r="W66" i="1"/>
  <c r="V66" i="1"/>
  <c r="U66" i="1"/>
  <c r="T66" i="1"/>
  <c r="S66" i="1"/>
  <c r="K66" i="1"/>
  <c r="Z65" i="1"/>
  <c r="Y65" i="1"/>
  <c r="X65" i="1"/>
  <c r="W65" i="1"/>
  <c r="V65" i="1"/>
  <c r="U65" i="1"/>
  <c r="T65" i="1"/>
  <c r="S65" i="1"/>
  <c r="K65" i="1"/>
  <c r="Z64" i="1"/>
  <c r="Y64" i="1"/>
  <c r="X64" i="1"/>
  <c r="W64" i="1"/>
  <c r="V64" i="1"/>
  <c r="U64" i="1"/>
  <c r="T64" i="1"/>
  <c r="S64" i="1"/>
  <c r="K64" i="1"/>
  <c r="Z63" i="1"/>
  <c r="Y63" i="1"/>
  <c r="X63" i="1"/>
  <c r="W63" i="1"/>
  <c r="V63" i="1"/>
  <c r="U63" i="1"/>
  <c r="T63" i="1"/>
  <c r="S63" i="1"/>
  <c r="K63" i="1"/>
  <c r="Z62" i="1"/>
  <c r="Y62" i="1"/>
  <c r="X62" i="1"/>
  <c r="W62" i="1"/>
  <c r="V62" i="1"/>
  <c r="U62" i="1"/>
  <c r="T62" i="1"/>
  <c r="S62" i="1"/>
  <c r="K62" i="1"/>
  <c r="Z61" i="1"/>
  <c r="Y61" i="1"/>
  <c r="X61" i="1"/>
  <c r="W61" i="1"/>
  <c r="V61" i="1"/>
  <c r="U61" i="1"/>
  <c r="T61" i="1"/>
  <c r="S61" i="1"/>
  <c r="K61" i="1"/>
  <c r="Z60" i="1"/>
  <c r="Y60" i="1"/>
  <c r="X60" i="1"/>
  <c r="W60" i="1"/>
  <c r="V60" i="1"/>
  <c r="U60" i="1"/>
  <c r="T60" i="1"/>
  <c r="S60" i="1"/>
  <c r="K60" i="1"/>
  <c r="Z59" i="1"/>
  <c r="Y59" i="1"/>
  <c r="X59" i="1"/>
  <c r="W59" i="1"/>
  <c r="V59" i="1"/>
  <c r="U59" i="1"/>
  <c r="T59" i="1"/>
  <c r="S59" i="1"/>
  <c r="K59" i="1"/>
  <c r="Z58" i="1"/>
  <c r="Y58" i="1"/>
  <c r="X58" i="1"/>
  <c r="W58" i="1"/>
  <c r="V58" i="1"/>
  <c r="U58" i="1"/>
  <c r="T58" i="1"/>
  <c r="S58" i="1"/>
  <c r="K58" i="1"/>
  <c r="Z57" i="1"/>
  <c r="Y57" i="1"/>
  <c r="X57" i="1"/>
  <c r="W57" i="1"/>
  <c r="V57" i="1"/>
  <c r="U57" i="1"/>
  <c r="T57" i="1"/>
  <c r="S57" i="1"/>
  <c r="K57" i="1"/>
  <c r="Z56" i="1"/>
  <c r="Y56" i="1"/>
  <c r="X56" i="1"/>
  <c r="W56" i="1"/>
  <c r="V56" i="1"/>
  <c r="U56" i="1"/>
  <c r="T56" i="1"/>
  <c r="S56" i="1"/>
  <c r="K56" i="1"/>
  <c r="Z55" i="1"/>
  <c r="Y55" i="1"/>
  <c r="X55" i="1"/>
  <c r="W55" i="1"/>
  <c r="V55" i="1"/>
  <c r="U55" i="1"/>
  <c r="T55" i="1"/>
  <c r="S55" i="1"/>
  <c r="K55" i="1"/>
  <c r="Z54" i="1"/>
  <c r="Y54" i="1"/>
  <c r="X54" i="1"/>
  <c r="W54" i="1"/>
  <c r="V54" i="1"/>
  <c r="U54" i="1"/>
  <c r="T54" i="1"/>
  <c r="S54" i="1"/>
  <c r="K54" i="1"/>
  <c r="Z53" i="1"/>
  <c r="Y53" i="1"/>
  <c r="X53" i="1"/>
  <c r="W53" i="1"/>
  <c r="V53" i="1"/>
  <c r="U53" i="1"/>
  <c r="T53" i="1"/>
  <c r="S53" i="1"/>
  <c r="K53" i="1"/>
  <c r="Z52" i="1"/>
  <c r="Y52" i="1"/>
  <c r="X52" i="1"/>
  <c r="W52" i="1"/>
  <c r="V52" i="1"/>
  <c r="U52" i="1"/>
  <c r="T52" i="1"/>
  <c r="S52" i="1"/>
  <c r="K52" i="1"/>
  <c r="Z51" i="1"/>
  <c r="Y51" i="1"/>
  <c r="X51" i="1"/>
  <c r="W51" i="1"/>
  <c r="V51" i="1"/>
  <c r="U51" i="1"/>
  <c r="T51" i="1"/>
  <c r="S51" i="1"/>
  <c r="K51" i="1"/>
  <c r="Z50" i="1"/>
  <c r="Y50" i="1"/>
  <c r="X50" i="1"/>
  <c r="W50" i="1"/>
  <c r="V50" i="1"/>
  <c r="U50" i="1"/>
  <c r="T50" i="1"/>
  <c r="S50" i="1"/>
  <c r="K50" i="1"/>
  <c r="Z49" i="1"/>
  <c r="Y49" i="1"/>
  <c r="X49" i="1"/>
  <c r="W49" i="1"/>
  <c r="V49" i="1"/>
  <c r="U49" i="1"/>
  <c r="T49" i="1"/>
  <c r="S49" i="1"/>
  <c r="K49" i="1"/>
  <c r="Z48" i="1"/>
  <c r="Y48" i="1"/>
  <c r="X48" i="1"/>
  <c r="W48" i="1"/>
  <c r="V48" i="1"/>
  <c r="U48" i="1"/>
  <c r="T48" i="1"/>
  <c r="S48" i="1"/>
  <c r="K48" i="1"/>
  <c r="Z47" i="1"/>
  <c r="Y47" i="1"/>
  <c r="X47" i="1"/>
  <c r="W47" i="1"/>
  <c r="V47" i="1"/>
  <c r="U47" i="1"/>
  <c r="T47" i="1"/>
  <c r="S47" i="1"/>
  <c r="K47" i="1"/>
  <c r="Z46" i="1"/>
  <c r="Y46" i="1"/>
  <c r="X46" i="1"/>
  <c r="W46" i="1"/>
  <c r="V46" i="1"/>
  <c r="U46" i="1"/>
  <c r="T46" i="1"/>
  <c r="S46" i="1"/>
  <c r="K46" i="1"/>
  <c r="Z45" i="1"/>
  <c r="Y45" i="1"/>
  <c r="X45" i="1"/>
  <c r="W45" i="1"/>
  <c r="V45" i="1"/>
  <c r="U45" i="1"/>
  <c r="T45" i="1"/>
  <c r="S45" i="1"/>
  <c r="K45" i="1"/>
  <c r="Z44" i="1"/>
  <c r="Y44" i="1"/>
  <c r="X44" i="1"/>
  <c r="W44" i="1"/>
  <c r="V44" i="1"/>
  <c r="U44" i="1"/>
  <c r="T44" i="1"/>
  <c r="S44" i="1"/>
  <c r="K44" i="1"/>
  <c r="Z43" i="1"/>
  <c r="Y43" i="1"/>
  <c r="X43" i="1"/>
  <c r="W43" i="1"/>
  <c r="V43" i="1"/>
  <c r="U43" i="1"/>
  <c r="T43" i="1"/>
  <c r="S43" i="1"/>
  <c r="K43" i="1"/>
  <c r="Z42" i="1"/>
  <c r="Y42" i="1"/>
  <c r="X42" i="1"/>
  <c r="W42" i="1"/>
  <c r="V42" i="1"/>
  <c r="U42" i="1"/>
  <c r="T42" i="1"/>
  <c r="S42" i="1"/>
  <c r="K42" i="1"/>
  <c r="Z41" i="1"/>
  <c r="Y41" i="1"/>
  <c r="X41" i="1"/>
  <c r="W41" i="1"/>
  <c r="V41" i="1"/>
  <c r="U41" i="1"/>
  <c r="T41" i="1"/>
  <c r="S41" i="1"/>
  <c r="K41" i="1"/>
  <c r="Z40" i="1"/>
  <c r="Y40" i="1"/>
  <c r="X40" i="1"/>
  <c r="W40" i="1"/>
  <c r="V40" i="1"/>
  <c r="U40" i="1"/>
  <c r="T40" i="1"/>
  <c r="S40" i="1"/>
  <c r="K40" i="1"/>
  <c r="Z39" i="1"/>
  <c r="Y39" i="1"/>
  <c r="X39" i="1"/>
  <c r="W39" i="1"/>
  <c r="V39" i="1"/>
  <c r="U39" i="1"/>
  <c r="T39" i="1"/>
  <c r="S39" i="1"/>
  <c r="K39" i="1"/>
  <c r="Z38" i="1"/>
  <c r="Y38" i="1"/>
  <c r="X38" i="1"/>
  <c r="W38" i="1"/>
  <c r="V38" i="1"/>
  <c r="U38" i="1"/>
  <c r="T38" i="1"/>
  <c r="S38" i="1"/>
  <c r="K38" i="1"/>
  <c r="Z37" i="1"/>
  <c r="Y37" i="1"/>
  <c r="X37" i="1"/>
  <c r="W37" i="1"/>
  <c r="V37" i="1"/>
  <c r="U37" i="1"/>
  <c r="T37" i="1"/>
  <c r="S37" i="1"/>
  <c r="K37" i="1"/>
  <c r="Z36" i="1"/>
  <c r="Y36" i="1"/>
  <c r="X36" i="1"/>
  <c r="W36" i="1"/>
  <c r="V36" i="1"/>
  <c r="U36" i="1"/>
  <c r="T36" i="1"/>
  <c r="S36" i="1"/>
  <c r="K36" i="1"/>
  <c r="Z35" i="1"/>
  <c r="Y35" i="1"/>
  <c r="X35" i="1"/>
  <c r="W35" i="1"/>
  <c r="V35" i="1"/>
  <c r="U35" i="1"/>
  <c r="T35" i="1"/>
  <c r="S35" i="1"/>
  <c r="K35" i="1"/>
  <c r="Z34" i="1"/>
  <c r="Y34" i="1"/>
  <c r="X34" i="1"/>
  <c r="W34" i="1"/>
  <c r="V34" i="1"/>
  <c r="U34" i="1"/>
  <c r="T34" i="1"/>
  <c r="S34" i="1"/>
  <c r="K34" i="1"/>
  <c r="Z33" i="1"/>
  <c r="Y33" i="1"/>
  <c r="X33" i="1"/>
  <c r="W33" i="1"/>
  <c r="V33" i="1"/>
  <c r="U33" i="1"/>
  <c r="T33" i="1"/>
  <c r="S33" i="1"/>
  <c r="K33" i="1"/>
  <c r="Z32" i="1"/>
  <c r="Y32" i="1"/>
  <c r="X32" i="1"/>
  <c r="W32" i="1"/>
  <c r="V32" i="1"/>
  <c r="U32" i="1"/>
  <c r="T32" i="1"/>
  <c r="S32" i="1"/>
  <c r="K32" i="1"/>
  <c r="Z31" i="1"/>
  <c r="Y31" i="1"/>
  <c r="X31" i="1"/>
  <c r="W31" i="1"/>
  <c r="V31" i="1"/>
  <c r="U31" i="1"/>
  <c r="T31" i="1"/>
  <c r="S31" i="1"/>
  <c r="K31" i="1"/>
  <c r="Z30" i="1"/>
  <c r="Y30" i="1"/>
  <c r="X30" i="1"/>
  <c r="W30" i="1"/>
  <c r="V30" i="1"/>
  <c r="U30" i="1"/>
  <c r="T30" i="1"/>
  <c r="S30" i="1"/>
  <c r="K30" i="1"/>
  <c r="Z29" i="1"/>
  <c r="Y29" i="1"/>
  <c r="X29" i="1"/>
  <c r="W29" i="1"/>
  <c r="V29" i="1"/>
  <c r="U29" i="1"/>
  <c r="T29" i="1"/>
  <c r="S29" i="1"/>
  <c r="K29" i="1"/>
  <c r="Z28" i="1"/>
  <c r="Y28" i="1"/>
  <c r="X28" i="1"/>
  <c r="W28" i="1"/>
  <c r="V28" i="1"/>
  <c r="U28" i="1"/>
  <c r="T28" i="1"/>
  <c r="S28" i="1"/>
  <c r="K28" i="1"/>
  <c r="Z27" i="1"/>
  <c r="Y27" i="1"/>
  <c r="X27" i="1"/>
  <c r="W27" i="1"/>
  <c r="V27" i="1"/>
  <c r="U27" i="1"/>
  <c r="T27" i="1"/>
  <c r="S27" i="1"/>
  <c r="K27" i="1"/>
  <c r="Z26" i="1"/>
  <c r="Y26" i="1"/>
  <c r="X26" i="1"/>
  <c r="W26" i="1"/>
  <c r="V26" i="1"/>
  <c r="U26" i="1"/>
  <c r="T26" i="1"/>
  <c r="S26" i="1"/>
  <c r="K26" i="1"/>
  <c r="Z25" i="1"/>
  <c r="Y25" i="1"/>
  <c r="X25" i="1"/>
  <c r="W25" i="1"/>
  <c r="V25" i="1"/>
  <c r="U25" i="1"/>
  <c r="T25" i="1"/>
  <c r="S25" i="1"/>
  <c r="K25" i="1"/>
  <c r="Z24" i="1"/>
  <c r="Y24" i="1"/>
  <c r="X24" i="1"/>
  <c r="W24" i="1"/>
  <c r="V24" i="1"/>
  <c r="U24" i="1"/>
  <c r="T24" i="1"/>
  <c r="S24" i="1"/>
  <c r="K24" i="1"/>
  <c r="Z23" i="1"/>
  <c r="Y23" i="1"/>
  <c r="X23" i="1"/>
  <c r="W23" i="1"/>
  <c r="V23" i="1"/>
  <c r="U23" i="1"/>
  <c r="T23" i="1"/>
  <c r="S23" i="1"/>
  <c r="K23" i="1"/>
  <c r="Z22" i="1"/>
  <c r="Y22" i="1"/>
  <c r="X22" i="1"/>
  <c r="W22" i="1"/>
  <c r="V22" i="1"/>
  <c r="U22" i="1"/>
  <c r="T22" i="1"/>
  <c r="S22" i="1"/>
  <c r="K22" i="1"/>
  <c r="Z21" i="1"/>
  <c r="Y21" i="1"/>
  <c r="X21" i="1"/>
  <c r="W21" i="1"/>
  <c r="V21" i="1"/>
  <c r="U21" i="1"/>
  <c r="T21" i="1"/>
  <c r="S21" i="1"/>
  <c r="K21" i="1"/>
  <c r="Z20" i="1"/>
  <c r="Y20" i="1"/>
  <c r="X20" i="1"/>
  <c r="W20" i="1"/>
  <c r="V20" i="1"/>
  <c r="U20" i="1"/>
  <c r="T20" i="1"/>
  <c r="S20" i="1"/>
  <c r="K20" i="1"/>
  <c r="Z19" i="1"/>
  <c r="Y19" i="1"/>
  <c r="X19" i="1"/>
  <c r="W19" i="1"/>
  <c r="V19" i="1"/>
  <c r="U19" i="1"/>
  <c r="T19" i="1"/>
  <c r="S19" i="1"/>
  <c r="K19" i="1"/>
  <c r="Z18" i="1"/>
  <c r="Y18" i="1"/>
  <c r="X18" i="1"/>
  <c r="W18" i="1"/>
  <c r="V18" i="1"/>
  <c r="U18" i="1"/>
  <c r="T18" i="1"/>
  <c r="S18" i="1"/>
  <c r="K18" i="1"/>
  <c r="Z17" i="1"/>
  <c r="Y17" i="1"/>
  <c r="X17" i="1"/>
  <c r="W17" i="1"/>
  <c r="V17" i="1"/>
  <c r="U17" i="1"/>
  <c r="T17" i="1"/>
  <c r="S17" i="1"/>
  <c r="K17" i="1"/>
  <c r="Z16" i="1"/>
  <c r="Y16" i="1"/>
  <c r="X16" i="1"/>
  <c r="W16" i="1"/>
  <c r="V16" i="1"/>
  <c r="U16" i="1"/>
  <c r="T16" i="1"/>
  <c r="S16" i="1"/>
  <c r="K16" i="1"/>
  <c r="Z15" i="1"/>
  <c r="Y15" i="1"/>
  <c r="X15" i="1"/>
  <c r="W15" i="1"/>
  <c r="V15" i="1"/>
  <c r="U15" i="1"/>
  <c r="T15" i="1"/>
  <c r="S15" i="1"/>
  <c r="K15" i="1"/>
  <c r="Z14" i="1"/>
  <c r="Y14" i="1"/>
  <c r="X14" i="1"/>
  <c r="W14" i="1"/>
  <c r="V14" i="1"/>
  <c r="U14" i="1"/>
  <c r="T14" i="1"/>
  <c r="S14" i="1"/>
  <c r="K14" i="1"/>
  <c r="Z13" i="1"/>
  <c r="Y13" i="1"/>
  <c r="X13" i="1"/>
  <c r="W13" i="1"/>
  <c r="V13" i="1"/>
  <c r="U13" i="1"/>
  <c r="T13" i="1"/>
  <c r="S13" i="1"/>
  <c r="K13" i="1"/>
  <c r="Z12" i="1"/>
  <c r="Y12" i="1"/>
  <c r="X12" i="1"/>
  <c r="W12" i="1"/>
  <c r="V12" i="1"/>
  <c r="U12" i="1"/>
  <c r="T12" i="1"/>
  <c r="S12" i="1"/>
  <c r="K12" i="1"/>
  <c r="Z11" i="1"/>
  <c r="Y11" i="1"/>
  <c r="X11" i="1"/>
  <c r="W11" i="1"/>
  <c r="V11" i="1"/>
  <c r="U11" i="1"/>
  <c r="T11" i="1"/>
  <c r="S11" i="1"/>
  <c r="K11" i="1"/>
  <c r="Z10" i="1"/>
  <c r="Y10" i="1"/>
  <c r="X10" i="1"/>
  <c r="W10" i="1"/>
  <c r="V10" i="1"/>
  <c r="U10" i="1"/>
  <c r="T10" i="1"/>
  <c r="S10" i="1"/>
  <c r="K10" i="1"/>
  <c r="Z9" i="1"/>
  <c r="Y9" i="1"/>
  <c r="X9" i="1"/>
  <c r="W9" i="1"/>
  <c r="V9" i="1"/>
  <c r="U9" i="1"/>
  <c r="T9" i="1"/>
  <c r="S9" i="1"/>
  <c r="K9" i="1"/>
  <c r="Z8" i="1"/>
  <c r="Y8" i="1"/>
  <c r="X8" i="1"/>
  <c r="W8" i="1"/>
  <c r="V8" i="1"/>
  <c r="U8" i="1"/>
  <c r="T8" i="1"/>
  <c r="S8" i="1"/>
  <c r="K8" i="1"/>
  <c r="Z7" i="1"/>
  <c r="Y7" i="1"/>
  <c r="X7" i="1"/>
  <c r="W7" i="1"/>
  <c r="V7" i="1"/>
  <c r="U7" i="1"/>
  <c r="T7" i="1"/>
  <c r="S7" i="1"/>
  <c r="K7" i="1"/>
  <c r="Z6" i="1"/>
  <c r="Y6" i="1"/>
  <c r="X6" i="1"/>
  <c r="W6" i="1"/>
  <c r="V6" i="1"/>
  <c r="U6" i="1"/>
  <c r="T6" i="1"/>
  <c r="S6" i="1"/>
  <c r="K6" i="1"/>
  <c r="Z5" i="1"/>
  <c r="Y5" i="1"/>
  <c r="X5" i="1"/>
  <c r="W5" i="1"/>
  <c r="V5" i="1"/>
  <c r="U5" i="1"/>
  <c r="T5" i="1"/>
  <c r="S5" i="1"/>
  <c r="K5" i="1"/>
  <c r="R13" i="6"/>
  <c r="Q13" i="6"/>
  <c r="P13" i="6"/>
  <c r="O13" i="6"/>
  <c r="N13" i="6"/>
  <c r="M13" i="6"/>
  <c r="L13" i="6"/>
  <c r="J13" i="6"/>
  <c r="I13" i="6"/>
  <c r="H13" i="6"/>
  <c r="G13" i="6"/>
  <c r="F13" i="6"/>
  <c r="E13" i="6"/>
  <c r="D13" i="6"/>
  <c r="Z12" i="6"/>
  <c r="Y12" i="6"/>
  <c r="X12" i="6"/>
  <c r="W12" i="6"/>
  <c r="V12" i="6"/>
  <c r="U12" i="6"/>
  <c r="T12" i="6"/>
  <c r="S12" i="6"/>
  <c r="Z11" i="6"/>
  <c r="Y11" i="6"/>
  <c r="X11" i="6"/>
  <c r="W11" i="6"/>
  <c r="V11" i="6"/>
  <c r="U11" i="6"/>
  <c r="T11" i="6"/>
  <c r="S11" i="6"/>
  <c r="Z10" i="6"/>
  <c r="Y10" i="6"/>
  <c r="X10" i="6"/>
  <c r="W10" i="6"/>
  <c r="V10" i="6"/>
  <c r="U10" i="6"/>
  <c r="T10" i="6"/>
  <c r="S10" i="6"/>
  <c r="Z9" i="6"/>
  <c r="Y9" i="6"/>
  <c r="X9" i="6"/>
  <c r="W9" i="6"/>
  <c r="V9" i="6"/>
  <c r="U9" i="6"/>
  <c r="T9" i="6"/>
  <c r="S9" i="6"/>
  <c r="Z8" i="6"/>
  <c r="Y8" i="6"/>
  <c r="X8" i="6"/>
  <c r="W8" i="6"/>
  <c r="V8" i="6"/>
  <c r="U8" i="6"/>
  <c r="T8" i="6"/>
  <c r="S8" i="6"/>
  <c r="Z7" i="6"/>
  <c r="Y7" i="6"/>
  <c r="X7" i="6"/>
  <c r="W7" i="6"/>
  <c r="V7" i="6"/>
  <c r="U7" i="6"/>
  <c r="T7" i="6"/>
  <c r="S7" i="6"/>
  <c r="Z6" i="6"/>
  <c r="Y6" i="6"/>
  <c r="X6" i="6"/>
  <c r="W6" i="6"/>
  <c r="V6" i="6"/>
  <c r="U6" i="6"/>
  <c r="T6" i="6"/>
  <c r="S6" i="6"/>
  <c r="Z5" i="6"/>
  <c r="Y5" i="6"/>
  <c r="X5" i="6"/>
  <c r="W5" i="6"/>
  <c r="V5" i="6"/>
  <c r="U5" i="6"/>
  <c r="T5" i="6"/>
  <c r="S5" i="6"/>
  <c r="N79" i="30" l="1"/>
  <c r="E8" i="17"/>
  <c r="E6" i="17"/>
  <c r="AD79" i="30"/>
  <c r="AH6" i="30"/>
  <c r="AH30" i="30"/>
  <c r="AH31" i="30"/>
  <c r="AH5" i="30"/>
  <c r="AI5" i="30"/>
  <c r="AD5" i="30"/>
  <c r="CN5" i="30" s="1"/>
  <c r="N5" i="30"/>
  <c r="CB5" i="30" s="1"/>
  <c r="Z5" i="30"/>
  <c r="CK5" i="30" s="1"/>
  <c r="J5" i="30"/>
  <c r="V5" i="30"/>
  <c r="CH5" i="30" s="1"/>
  <c r="F5" i="30"/>
  <c r="R5" i="30"/>
  <c r="CE5" i="30" s="1"/>
  <c r="E9" i="17"/>
  <c r="F79" i="30"/>
  <c r="Z79" i="30"/>
  <c r="E4" i="17"/>
  <c r="E47" i="17"/>
  <c r="E11" i="17"/>
  <c r="V79" i="30"/>
  <c r="F11" i="17"/>
  <c r="F47" i="17"/>
  <c r="AA12" i="1"/>
  <c r="AA36" i="1"/>
  <c r="AA44" i="1"/>
  <c r="AA52" i="1"/>
  <c r="AA60" i="1"/>
  <c r="G79" i="1"/>
  <c r="C8" i="5"/>
  <c r="P79" i="1"/>
  <c r="D79" i="1"/>
  <c r="C5" i="5"/>
  <c r="M79" i="1"/>
  <c r="C6" i="5"/>
  <c r="R79" i="1"/>
  <c r="L79" i="1"/>
  <c r="H79" i="1"/>
  <c r="C9" i="5"/>
  <c r="E10" i="5"/>
  <c r="C10" i="5"/>
  <c r="N79" i="1"/>
  <c r="F79" i="1"/>
  <c r="C7" i="5"/>
  <c r="C11" i="5"/>
  <c r="O79" i="1"/>
  <c r="CU67" i="30"/>
  <c r="CW67" i="30" s="1"/>
  <c r="CU19" i="30"/>
  <c r="CW19" i="30" s="1"/>
  <c r="CU78" i="30"/>
  <c r="CW78" i="30" s="1"/>
  <c r="CU74" i="30"/>
  <c r="CW74" i="30" s="1"/>
  <c r="CU70" i="30"/>
  <c r="CW70" i="30" s="1"/>
  <c r="CU66" i="30"/>
  <c r="CW66" i="30" s="1"/>
  <c r="CU62" i="30"/>
  <c r="CW62" i="30" s="1"/>
  <c r="CU58" i="30"/>
  <c r="CW58" i="30" s="1"/>
  <c r="CU54" i="30"/>
  <c r="CW54" i="30" s="1"/>
  <c r="CU50" i="30"/>
  <c r="CW50" i="30" s="1"/>
  <c r="CU46" i="30"/>
  <c r="CW46" i="30" s="1"/>
  <c r="CU42" i="30"/>
  <c r="CW42" i="30" s="1"/>
  <c r="CU38" i="30"/>
  <c r="CW38" i="30" s="1"/>
  <c r="CU34" i="30"/>
  <c r="CW34" i="30" s="1"/>
  <c r="CU30" i="30"/>
  <c r="CW30" i="30" s="1"/>
  <c r="CU26" i="30"/>
  <c r="CW26" i="30" s="1"/>
  <c r="CU22" i="30"/>
  <c r="CW22" i="30" s="1"/>
  <c r="CU18" i="30"/>
  <c r="CW18" i="30" s="1"/>
  <c r="CU14" i="30"/>
  <c r="CW14" i="30" s="1"/>
  <c r="CU10" i="30"/>
  <c r="CW10" i="30" s="1"/>
  <c r="CU6" i="30"/>
  <c r="CW6" i="30" s="1"/>
  <c r="CU63" i="30"/>
  <c r="CW63" i="30" s="1"/>
  <c r="CU15" i="30"/>
  <c r="CW15" i="30" s="1"/>
  <c r="CU77" i="30"/>
  <c r="CW77" i="30" s="1"/>
  <c r="CU73" i="30"/>
  <c r="CW73" i="30" s="1"/>
  <c r="CU69" i="30"/>
  <c r="CW69" i="30" s="1"/>
  <c r="CU65" i="30"/>
  <c r="CW65" i="30" s="1"/>
  <c r="CU61" i="30"/>
  <c r="CW61" i="30" s="1"/>
  <c r="CU57" i="30"/>
  <c r="CW57" i="30" s="1"/>
  <c r="CU53" i="30"/>
  <c r="CW53" i="30" s="1"/>
  <c r="CU49" i="30"/>
  <c r="CW49" i="30" s="1"/>
  <c r="CU45" i="30"/>
  <c r="CW45" i="30" s="1"/>
  <c r="CU41" i="30"/>
  <c r="CW41" i="30" s="1"/>
  <c r="CU37" i="30"/>
  <c r="CW37" i="30" s="1"/>
  <c r="CU33" i="30"/>
  <c r="CW33" i="30" s="1"/>
  <c r="CU29" i="30"/>
  <c r="CW29" i="30" s="1"/>
  <c r="CU25" i="30"/>
  <c r="CW25" i="30" s="1"/>
  <c r="CU21" i="30"/>
  <c r="CW21" i="30" s="1"/>
  <c r="CU17" i="30"/>
  <c r="CW17" i="30" s="1"/>
  <c r="CU13" i="30"/>
  <c r="CW13" i="30" s="1"/>
  <c r="CU9" i="30"/>
  <c r="CW9" i="30" s="1"/>
  <c r="CU5" i="30"/>
  <c r="CW5" i="30" s="1"/>
  <c r="CU71" i="30"/>
  <c r="CW71" i="30" s="1"/>
  <c r="CU47" i="30"/>
  <c r="CW47" i="30" s="1"/>
  <c r="CU39" i="30"/>
  <c r="CW39" i="30" s="1"/>
  <c r="CU31" i="30"/>
  <c r="CW31" i="30" s="1"/>
  <c r="CU23" i="30"/>
  <c r="CW23" i="30" s="1"/>
  <c r="CU7" i="30"/>
  <c r="CW7" i="30" s="1"/>
  <c r="CU76" i="30"/>
  <c r="CW76" i="30" s="1"/>
  <c r="CU72" i="30"/>
  <c r="CW72" i="30" s="1"/>
  <c r="CU68" i="30"/>
  <c r="CW68" i="30" s="1"/>
  <c r="CU64" i="30"/>
  <c r="CW64" i="30" s="1"/>
  <c r="CU60" i="30"/>
  <c r="CW60" i="30" s="1"/>
  <c r="CU56" i="30"/>
  <c r="CW56" i="30" s="1"/>
  <c r="CU52" i="30"/>
  <c r="CW52" i="30" s="1"/>
  <c r="CU48" i="30"/>
  <c r="CW48" i="30" s="1"/>
  <c r="CU44" i="30"/>
  <c r="CW44" i="30" s="1"/>
  <c r="CU40" i="30"/>
  <c r="CW40" i="30" s="1"/>
  <c r="CU36" i="30"/>
  <c r="CW36" i="30" s="1"/>
  <c r="CU32" i="30"/>
  <c r="CW32" i="30" s="1"/>
  <c r="CU28" i="30"/>
  <c r="CW28" i="30" s="1"/>
  <c r="CU24" i="30"/>
  <c r="CW24" i="30" s="1"/>
  <c r="CU20" i="30"/>
  <c r="CW20" i="30" s="1"/>
  <c r="CU16" i="30"/>
  <c r="CW16" i="30" s="1"/>
  <c r="CU12" i="30"/>
  <c r="CW12" i="30" s="1"/>
  <c r="CU8" i="30"/>
  <c r="CW8" i="30" s="1"/>
  <c r="CU75" i="30"/>
  <c r="CW75" i="30" s="1"/>
  <c r="CU59" i="30"/>
  <c r="CW59" i="30" s="1"/>
  <c r="CU55" i="30"/>
  <c r="CW55" i="30" s="1"/>
  <c r="CU51" i="30"/>
  <c r="CW51" i="30" s="1"/>
  <c r="CU43" i="30"/>
  <c r="CW43" i="30" s="1"/>
  <c r="CU35" i="30"/>
  <c r="CW35" i="30" s="1"/>
  <c r="CU27" i="30"/>
  <c r="CW27" i="30" s="1"/>
  <c r="CU11" i="30"/>
  <c r="CW11" i="30" s="1"/>
  <c r="CX67" i="30"/>
  <c r="CZ67" i="30" s="1"/>
  <c r="CX55" i="30"/>
  <c r="CZ55" i="30" s="1"/>
  <c r="CX43" i="30"/>
  <c r="CZ43" i="30" s="1"/>
  <c r="CX35" i="30"/>
  <c r="CZ35" i="30" s="1"/>
  <c r="CX27" i="30"/>
  <c r="CZ27" i="30" s="1"/>
  <c r="CX11" i="30"/>
  <c r="CZ11" i="30" s="1"/>
  <c r="CX77" i="30"/>
  <c r="CZ77" i="30" s="1"/>
  <c r="CX73" i="30"/>
  <c r="CZ73" i="30" s="1"/>
  <c r="CX69" i="30"/>
  <c r="CZ69" i="30" s="1"/>
  <c r="CX65" i="30"/>
  <c r="CZ65" i="30" s="1"/>
  <c r="CX61" i="30"/>
  <c r="CZ61" i="30" s="1"/>
  <c r="CX57" i="30"/>
  <c r="CZ57" i="30" s="1"/>
  <c r="CX53" i="30"/>
  <c r="CZ53" i="30" s="1"/>
  <c r="CX49" i="30"/>
  <c r="CZ49" i="30" s="1"/>
  <c r="CX45" i="30"/>
  <c r="CZ45" i="30" s="1"/>
  <c r="CX41" i="30"/>
  <c r="CZ41" i="30" s="1"/>
  <c r="CX37" i="30"/>
  <c r="CZ37" i="30" s="1"/>
  <c r="CX33" i="30"/>
  <c r="CZ33" i="30" s="1"/>
  <c r="CX29" i="30"/>
  <c r="CZ29" i="30" s="1"/>
  <c r="CX25" i="30"/>
  <c r="CZ25" i="30" s="1"/>
  <c r="CX21" i="30"/>
  <c r="CZ21" i="30" s="1"/>
  <c r="CX17" i="30"/>
  <c r="CZ17" i="30" s="1"/>
  <c r="CX13" i="30"/>
  <c r="CZ13" i="30" s="1"/>
  <c r="CX9" i="30"/>
  <c r="CZ9" i="30" s="1"/>
  <c r="CX5" i="30"/>
  <c r="CZ5" i="30" s="1"/>
  <c r="CX63" i="30"/>
  <c r="CZ63" i="30" s="1"/>
  <c r="CX19" i="30"/>
  <c r="CZ19" i="30" s="1"/>
  <c r="CX71" i="30"/>
  <c r="CZ71" i="30" s="1"/>
  <c r="CX47" i="30"/>
  <c r="CZ47" i="30" s="1"/>
  <c r="CX23" i="30"/>
  <c r="CZ23" i="30" s="1"/>
  <c r="CX76" i="30"/>
  <c r="CZ76" i="30" s="1"/>
  <c r="CX72" i="30"/>
  <c r="CZ72" i="30" s="1"/>
  <c r="CX68" i="30"/>
  <c r="CZ68" i="30" s="1"/>
  <c r="CX64" i="30"/>
  <c r="CZ64" i="30" s="1"/>
  <c r="CX60" i="30"/>
  <c r="CZ60" i="30" s="1"/>
  <c r="CX56" i="30"/>
  <c r="CZ56" i="30" s="1"/>
  <c r="CX52" i="30"/>
  <c r="CZ52" i="30" s="1"/>
  <c r="CX48" i="30"/>
  <c r="CZ48" i="30" s="1"/>
  <c r="CX44" i="30"/>
  <c r="CZ44" i="30" s="1"/>
  <c r="CX40" i="30"/>
  <c r="CZ40" i="30" s="1"/>
  <c r="CX36" i="30"/>
  <c r="CZ36" i="30" s="1"/>
  <c r="CX32" i="30"/>
  <c r="CZ32" i="30" s="1"/>
  <c r="CX28" i="30"/>
  <c r="CZ28" i="30" s="1"/>
  <c r="CX24" i="30"/>
  <c r="CZ24" i="30" s="1"/>
  <c r="CX20" i="30"/>
  <c r="CZ20" i="30" s="1"/>
  <c r="CX16" i="30"/>
  <c r="CZ16" i="30" s="1"/>
  <c r="CX12" i="30"/>
  <c r="CZ12" i="30" s="1"/>
  <c r="CX8" i="30"/>
  <c r="CZ8" i="30" s="1"/>
  <c r="CX75" i="30"/>
  <c r="CZ75" i="30" s="1"/>
  <c r="CX59" i="30"/>
  <c r="CZ59" i="30" s="1"/>
  <c r="CX51" i="30"/>
  <c r="CZ51" i="30" s="1"/>
  <c r="CX39" i="30"/>
  <c r="CZ39" i="30" s="1"/>
  <c r="CX31" i="30"/>
  <c r="CZ31" i="30" s="1"/>
  <c r="CX15" i="30"/>
  <c r="CZ15" i="30" s="1"/>
  <c r="CX7" i="30"/>
  <c r="CZ7" i="30" s="1"/>
  <c r="CX78" i="30"/>
  <c r="CZ78" i="30" s="1"/>
  <c r="CX74" i="30"/>
  <c r="CZ74" i="30" s="1"/>
  <c r="CX70" i="30"/>
  <c r="CZ70" i="30" s="1"/>
  <c r="CX66" i="30"/>
  <c r="CZ66" i="30" s="1"/>
  <c r="CX62" i="30"/>
  <c r="CZ62" i="30" s="1"/>
  <c r="CX58" i="30"/>
  <c r="CZ58" i="30" s="1"/>
  <c r="CX54" i="30"/>
  <c r="CZ54" i="30" s="1"/>
  <c r="CX50" i="30"/>
  <c r="CZ50" i="30" s="1"/>
  <c r="CX46" i="30"/>
  <c r="CZ46" i="30" s="1"/>
  <c r="CX42" i="30"/>
  <c r="CZ42" i="30" s="1"/>
  <c r="CX38" i="30"/>
  <c r="CZ38" i="30" s="1"/>
  <c r="CX34" i="30"/>
  <c r="CZ34" i="30" s="1"/>
  <c r="CX30" i="30"/>
  <c r="CZ30" i="30" s="1"/>
  <c r="CX26" i="30"/>
  <c r="CZ26" i="30" s="1"/>
  <c r="CX22" i="30"/>
  <c r="CZ22" i="30" s="1"/>
  <c r="CX18" i="30"/>
  <c r="CZ18" i="30" s="1"/>
  <c r="CX14" i="30"/>
  <c r="CZ14" i="30" s="1"/>
  <c r="CX10" i="30"/>
  <c r="CZ10" i="30" s="1"/>
  <c r="CX6" i="30"/>
  <c r="CZ6" i="30" s="1"/>
  <c r="DA65" i="30"/>
  <c r="DC65" i="30" s="1"/>
  <c r="DA21" i="30"/>
  <c r="DC21" i="30" s="1"/>
  <c r="DA76" i="30"/>
  <c r="DC76" i="30" s="1"/>
  <c r="DA72" i="30"/>
  <c r="DC72" i="30" s="1"/>
  <c r="DA68" i="30"/>
  <c r="DC68" i="30" s="1"/>
  <c r="DA64" i="30"/>
  <c r="DC64" i="30" s="1"/>
  <c r="DA60" i="30"/>
  <c r="DC60" i="30" s="1"/>
  <c r="DA56" i="30"/>
  <c r="DC56" i="30" s="1"/>
  <c r="DA52" i="30"/>
  <c r="DC52" i="30" s="1"/>
  <c r="DA48" i="30"/>
  <c r="DC48" i="30" s="1"/>
  <c r="DA44" i="30"/>
  <c r="DC44" i="30" s="1"/>
  <c r="DA40" i="30"/>
  <c r="DC40" i="30" s="1"/>
  <c r="DA36" i="30"/>
  <c r="DC36" i="30" s="1"/>
  <c r="DA32" i="30"/>
  <c r="DC32" i="30" s="1"/>
  <c r="DA28" i="30"/>
  <c r="DC28" i="30" s="1"/>
  <c r="DA24" i="30"/>
  <c r="DC24" i="30" s="1"/>
  <c r="DA20" i="30"/>
  <c r="DC20" i="30" s="1"/>
  <c r="DA16" i="30"/>
  <c r="DC16" i="30" s="1"/>
  <c r="DA12" i="30"/>
  <c r="DC12" i="30" s="1"/>
  <c r="DA8" i="30"/>
  <c r="DC8" i="30" s="1"/>
  <c r="DA5" i="30"/>
  <c r="DC5" i="30" s="1"/>
  <c r="DA77" i="30"/>
  <c r="DC77" i="30" s="1"/>
  <c r="DA13" i="30"/>
  <c r="DC13" i="30" s="1"/>
  <c r="DA75" i="30"/>
  <c r="DC75" i="30" s="1"/>
  <c r="DA71" i="30"/>
  <c r="DC71" i="30" s="1"/>
  <c r="DA67" i="30"/>
  <c r="DC67" i="30" s="1"/>
  <c r="DA63" i="30"/>
  <c r="DC63" i="30" s="1"/>
  <c r="DA59" i="30"/>
  <c r="DC59" i="30" s="1"/>
  <c r="DA55" i="30"/>
  <c r="DC55" i="30" s="1"/>
  <c r="DA51" i="30"/>
  <c r="DC51" i="30" s="1"/>
  <c r="DA47" i="30"/>
  <c r="DC47" i="30" s="1"/>
  <c r="DA43" i="30"/>
  <c r="DC43" i="30" s="1"/>
  <c r="DA39" i="30"/>
  <c r="DC39" i="30" s="1"/>
  <c r="DA35" i="30"/>
  <c r="DC35" i="30" s="1"/>
  <c r="DA31" i="30"/>
  <c r="DC31" i="30" s="1"/>
  <c r="DA27" i="30"/>
  <c r="DC27" i="30" s="1"/>
  <c r="DA23" i="30"/>
  <c r="DC23" i="30" s="1"/>
  <c r="DA19" i="30"/>
  <c r="DC19" i="30" s="1"/>
  <c r="DA15" i="30"/>
  <c r="DC15" i="30" s="1"/>
  <c r="DA11" i="30"/>
  <c r="DC11" i="30" s="1"/>
  <c r="DA7" i="30"/>
  <c r="DC7" i="30" s="1"/>
  <c r="DA73" i="30"/>
  <c r="DC73" i="30" s="1"/>
  <c r="DA49" i="30"/>
  <c r="DC49" i="30" s="1"/>
  <c r="DA37" i="30"/>
  <c r="DC37" i="30" s="1"/>
  <c r="DA29" i="30"/>
  <c r="DC29" i="30" s="1"/>
  <c r="DA17" i="30"/>
  <c r="DC17" i="30" s="1"/>
  <c r="DA78" i="30"/>
  <c r="DC78" i="30" s="1"/>
  <c r="DA74" i="30"/>
  <c r="DC74" i="30" s="1"/>
  <c r="DA70" i="30"/>
  <c r="DC70" i="30" s="1"/>
  <c r="DA66" i="30"/>
  <c r="DC66" i="30" s="1"/>
  <c r="DA62" i="30"/>
  <c r="DC62" i="30" s="1"/>
  <c r="DA58" i="30"/>
  <c r="DC58" i="30" s="1"/>
  <c r="DA54" i="30"/>
  <c r="DC54" i="30" s="1"/>
  <c r="DA50" i="30"/>
  <c r="DC50" i="30" s="1"/>
  <c r="DA46" i="30"/>
  <c r="DC46" i="30" s="1"/>
  <c r="DA42" i="30"/>
  <c r="DC42" i="30" s="1"/>
  <c r="DA38" i="30"/>
  <c r="DC38" i="30" s="1"/>
  <c r="DA34" i="30"/>
  <c r="DC34" i="30" s="1"/>
  <c r="DA30" i="30"/>
  <c r="DC30" i="30" s="1"/>
  <c r="DA26" i="30"/>
  <c r="DC26" i="30" s="1"/>
  <c r="DA22" i="30"/>
  <c r="DC22" i="30" s="1"/>
  <c r="DA18" i="30"/>
  <c r="DC18" i="30" s="1"/>
  <c r="DA14" i="30"/>
  <c r="DC14" i="30" s="1"/>
  <c r="DA10" i="30"/>
  <c r="DC10" i="30" s="1"/>
  <c r="DA6" i="30"/>
  <c r="DC6" i="30" s="1"/>
  <c r="DA69" i="30"/>
  <c r="DC69" i="30" s="1"/>
  <c r="DA61" i="30"/>
  <c r="DC61" i="30" s="1"/>
  <c r="DA57" i="30"/>
  <c r="DC57" i="30" s="1"/>
  <c r="DA53" i="30"/>
  <c r="DC53" i="30" s="1"/>
  <c r="DA45" i="30"/>
  <c r="DC45" i="30" s="1"/>
  <c r="DA41" i="30"/>
  <c r="DC41" i="30" s="1"/>
  <c r="DA33" i="30"/>
  <c r="DC33" i="30" s="1"/>
  <c r="DA25" i="30"/>
  <c r="DC25" i="30" s="1"/>
  <c r="DA9" i="30"/>
  <c r="DC9" i="30" s="1"/>
  <c r="DD75" i="30"/>
  <c r="DF75" i="30" s="1"/>
  <c r="DD71" i="30"/>
  <c r="DF71" i="30" s="1"/>
  <c r="DD67" i="30"/>
  <c r="DF67" i="30" s="1"/>
  <c r="DD63" i="30"/>
  <c r="DF63" i="30" s="1"/>
  <c r="DD59" i="30"/>
  <c r="DF59" i="30" s="1"/>
  <c r="DD55" i="30"/>
  <c r="DF55" i="30" s="1"/>
  <c r="DD51" i="30"/>
  <c r="DF51" i="30" s="1"/>
  <c r="DD47" i="30"/>
  <c r="DF47" i="30" s="1"/>
  <c r="DD43" i="30"/>
  <c r="DF43" i="30" s="1"/>
  <c r="DD39" i="30"/>
  <c r="DF39" i="30" s="1"/>
  <c r="DD35" i="30"/>
  <c r="DF35" i="30" s="1"/>
  <c r="DD31" i="30"/>
  <c r="DF31" i="30" s="1"/>
  <c r="DD27" i="30"/>
  <c r="DF27" i="30" s="1"/>
  <c r="DD23" i="30"/>
  <c r="DF23" i="30" s="1"/>
  <c r="DD19" i="30"/>
  <c r="DF19" i="30" s="1"/>
  <c r="DD15" i="30"/>
  <c r="DF15" i="30" s="1"/>
  <c r="DD11" i="30"/>
  <c r="DF11" i="30" s="1"/>
  <c r="DD7" i="30"/>
  <c r="DF7" i="30" s="1"/>
  <c r="DD77" i="30"/>
  <c r="DF77" i="30" s="1"/>
  <c r="DD65" i="30"/>
  <c r="DF65" i="30" s="1"/>
  <c r="DD61" i="30"/>
  <c r="DF61" i="30" s="1"/>
  <c r="DD57" i="30"/>
  <c r="DF57" i="30" s="1"/>
  <c r="DD53" i="30"/>
  <c r="DF53" i="30" s="1"/>
  <c r="DD49" i="30"/>
  <c r="DF49" i="30" s="1"/>
  <c r="DD45" i="30"/>
  <c r="DF45" i="30" s="1"/>
  <c r="DD41" i="30"/>
  <c r="DF41" i="30" s="1"/>
  <c r="DD37" i="30"/>
  <c r="DF37" i="30" s="1"/>
  <c r="DD33" i="30"/>
  <c r="DF33" i="30" s="1"/>
  <c r="DD29" i="30"/>
  <c r="DF29" i="30" s="1"/>
  <c r="DD25" i="30"/>
  <c r="DF25" i="30" s="1"/>
  <c r="DD17" i="30"/>
  <c r="DF17" i="30" s="1"/>
  <c r="DD9" i="30"/>
  <c r="DF9" i="30" s="1"/>
  <c r="DD72" i="30"/>
  <c r="DF72" i="30" s="1"/>
  <c r="DD64" i="30"/>
  <c r="DF64" i="30" s="1"/>
  <c r="DD56" i="30"/>
  <c r="DF56" i="30" s="1"/>
  <c r="DD48" i="30"/>
  <c r="DF48" i="30" s="1"/>
  <c r="DD40" i="30"/>
  <c r="DF40" i="30" s="1"/>
  <c r="DD32" i="30"/>
  <c r="DF32" i="30" s="1"/>
  <c r="DD24" i="30"/>
  <c r="DF24" i="30" s="1"/>
  <c r="DD16" i="30"/>
  <c r="DF16" i="30" s="1"/>
  <c r="DD8" i="30"/>
  <c r="DF8" i="30" s="1"/>
  <c r="DD69" i="30"/>
  <c r="DF69" i="30" s="1"/>
  <c r="DD13" i="30"/>
  <c r="DF13" i="30" s="1"/>
  <c r="DD78" i="30"/>
  <c r="DF78" i="30" s="1"/>
  <c r="DD74" i="30"/>
  <c r="DF74" i="30" s="1"/>
  <c r="DD70" i="30"/>
  <c r="DF70" i="30" s="1"/>
  <c r="DD66" i="30"/>
  <c r="DF66" i="30" s="1"/>
  <c r="DD62" i="30"/>
  <c r="DF62" i="30" s="1"/>
  <c r="DD58" i="30"/>
  <c r="DF58" i="30" s="1"/>
  <c r="DD54" i="30"/>
  <c r="DF54" i="30" s="1"/>
  <c r="DD50" i="30"/>
  <c r="DF50" i="30" s="1"/>
  <c r="DD46" i="30"/>
  <c r="DF46" i="30" s="1"/>
  <c r="DD42" i="30"/>
  <c r="DF42" i="30" s="1"/>
  <c r="DD38" i="30"/>
  <c r="DF38" i="30" s="1"/>
  <c r="DD34" i="30"/>
  <c r="DF34" i="30" s="1"/>
  <c r="DD30" i="30"/>
  <c r="DF30" i="30" s="1"/>
  <c r="DD26" i="30"/>
  <c r="DF26" i="30" s="1"/>
  <c r="DD22" i="30"/>
  <c r="DF22" i="30" s="1"/>
  <c r="DD18" i="30"/>
  <c r="DF18" i="30" s="1"/>
  <c r="DD14" i="30"/>
  <c r="DF14" i="30" s="1"/>
  <c r="DD10" i="30"/>
  <c r="DF10" i="30" s="1"/>
  <c r="DD6" i="30"/>
  <c r="DF6" i="30" s="1"/>
  <c r="DD73" i="30"/>
  <c r="DF73" i="30" s="1"/>
  <c r="DD21" i="30"/>
  <c r="DF21" i="30" s="1"/>
  <c r="DD5" i="30"/>
  <c r="DF5" i="30" s="1"/>
  <c r="DD76" i="30"/>
  <c r="DF76" i="30" s="1"/>
  <c r="DD68" i="30"/>
  <c r="DF68" i="30" s="1"/>
  <c r="DD60" i="30"/>
  <c r="DF60" i="30" s="1"/>
  <c r="DD52" i="30"/>
  <c r="DF52" i="30" s="1"/>
  <c r="DD44" i="30"/>
  <c r="DF44" i="30" s="1"/>
  <c r="DD36" i="30"/>
  <c r="DF36" i="30" s="1"/>
  <c r="DD28" i="30"/>
  <c r="DF28" i="30" s="1"/>
  <c r="DD20" i="30"/>
  <c r="DF20" i="30" s="1"/>
  <c r="DD12" i="30"/>
  <c r="DF12" i="30" s="1"/>
  <c r="DG33" i="30"/>
  <c r="DI33" i="30" s="1"/>
  <c r="DG76" i="30"/>
  <c r="DI76" i="30" s="1"/>
  <c r="DJ59" i="30"/>
  <c r="DL59" i="30" s="1"/>
  <c r="DJ35" i="30"/>
  <c r="DL35" i="30" s="1"/>
  <c r="DJ11" i="30"/>
  <c r="DL11" i="30" s="1"/>
  <c r="DJ41" i="30"/>
  <c r="DL41" i="30" s="1"/>
  <c r="DJ74" i="30"/>
  <c r="DL74" i="30" s="1"/>
  <c r="DJ50" i="30"/>
  <c r="DL50" i="30" s="1"/>
  <c r="DJ26" i="30"/>
  <c r="DL26" i="30" s="1"/>
  <c r="DJ65" i="30"/>
  <c r="DL65" i="30" s="1"/>
  <c r="DJ76" i="30"/>
  <c r="DL76" i="30" s="1"/>
  <c r="DJ52" i="30"/>
  <c r="DL52" i="30" s="1"/>
  <c r="DJ28" i="30"/>
  <c r="DL28" i="30" s="1"/>
  <c r="DJ49" i="30"/>
  <c r="DL49" i="30" s="1"/>
  <c r="CR78" i="30"/>
  <c r="CT78" i="30" s="1"/>
  <c r="CR74" i="30"/>
  <c r="CT74" i="30" s="1"/>
  <c r="CR70" i="30"/>
  <c r="CT70" i="30" s="1"/>
  <c r="CR66" i="30"/>
  <c r="CT66" i="30" s="1"/>
  <c r="CR62" i="30"/>
  <c r="CT62" i="30" s="1"/>
  <c r="CR58" i="30"/>
  <c r="CT58" i="30" s="1"/>
  <c r="CR54" i="30"/>
  <c r="CT54" i="30" s="1"/>
  <c r="CR50" i="30"/>
  <c r="CT50" i="30" s="1"/>
  <c r="CR46" i="30"/>
  <c r="CT46" i="30" s="1"/>
  <c r="CR42" i="30"/>
  <c r="CT42" i="30" s="1"/>
  <c r="CR38" i="30"/>
  <c r="CT38" i="30" s="1"/>
  <c r="CR34" i="30"/>
  <c r="CT34" i="30" s="1"/>
  <c r="CR30" i="30"/>
  <c r="CT30" i="30" s="1"/>
  <c r="CR26" i="30"/>
  <c r="CT26" i="30" s="1"/>
  <c r="CR22" i="30"/>
  <c r="CT22" i="30" s="1"/>
  <c r="CR18" i="30"/>
  <c r="CT18" i="30" s="1"/>
  <c r="CR14" i="30"/>
  <c r="CT14" i="30" s="1"/>
  <c r="CR10" i="30"/>
  <c r="CT10" i="30" s="1"/>
  <c r="CR6" i="30"/>
  <c r="CT6" i="30" s="1"/>
  <c r="CR77" i="30"/>
  <c r="CT77" i="30" s="1"/>
  <c r="CR73" i="30"/>
  <c r="CT73" i="30" s="1"/>
  <c r="CR69" i="30"/>
  <c r="CT69" i="30" s="1"/>
  <c r="CR65" i="30"/>
  <c r="CT65" i="30" s="1"/>
  <c r="CR61" i="30"/>
  <c r="CT61" i="30" s="1"/>
  <c r="CR57" i="30"/>
  <c r="CT57" i="30" s="1"/>
  <c r="CR53" i="30"/>
  <c r="CT53" i="30" s="1"/>
  <c r="CR49" i="30"/>
  <c r="CT49" i="30" s="1"/>
  <c r="CR45" i="30"/>
  <c r="CT45" i="30" s="1"/>
  <c r="CR41" i="30"/>
  <c r="CT41" i="30" s="1"/>
  <c r="CR37" i="30"/>
  <c r="CT37" i="30" s="1"/>
  <c r="CR33" i="30"/>
  <c r="CT33" i="30" s="1"/>
  <c r="CR29" i="30"/>
  <c r="CT29" i="30" s="1"/>
  <c r="CR25" i="30"/>
  <c r="CT25" i="30" s="1"/>
  <c r="CR21" i="30"/>
  <c r="CT21" i="30" s="1"/>
  <c r="CR17" i="30"/>
  <c r="CT17" i="30" s="1"/>
  <c r="CR13" i="30"/>
  <c r="CT13" i="30" s="1"/>
  <c r="CR9" i="30"/>
  <c r="CT9" i="30" s="1"/>
  <c r="CR5" i="30"/>
  <c r="CT5" i="30" s="1"/>
  <c r="CR76" i="30"/>
  <c r="CT76" i="30" s="1"/>
  <c r="CR72" i="30"/>
  <c r="CT72" i="30" s="1"/>
  <c r="CR68" i="30"/>
  <c r="CT68" i="30" s="1"/>
  <c r="CR64" i="30"/>
  <c r="CT64" i="30" s="1"/>
  <c r="CR60" i="30"/>
  <c r="CT60" i="30" s="1"/>
  <c r="CR56" i="30"/>
  <c r="CT56" i="30" s="1"/>
  <c r="CR52" i="30"/>
  <c r="CT52" i="30" s="1"/>
  <c r="CR48" i="30"/>
  <c r="CT48" i="30" s="1"/>
  <c r="CR44" i="30"/>
  <c r="CT44" i="30" s="1"/>
  <c r="CR40" i="30"/>
  <c r="CT40" i="30" s="1"/>
  <c r="CR36" i="30"/>
  <c r="CT36" i="30" s="1"/>
  <c r="CR32" i="30"/>
  <c r="CT32" i="30" s="1"/>
  <c r="CR28" i="30"/>
  <c r="CT28" i="30" s="1"/>
  <c r="CR24" i="30"/>
  <c r="CT24" i="30" s="1"/>
  <c r="CR20" i="30"/>
  <c r="CT20" i="30" s="1"/>
  <c r="CR16" i="30"/>
  <c r="CT16" i="30" s="1"/>
  <c r="CR12" i="30"/>
  <c r="CT12" i="30" s="1"/>
  <c r="CR8" i="30"/>
  <c r="CT8" i="30" s="1"/>
  <c r="CR75" i="30"/>
  <c r="CT75" i="30" s="1"/>
  <c r="CR71" i="30"/>
  <c r="CT71" i="30" s="1"/>
  <c r="CR67" i="30"/>
  <c r="CT67" i="30" s="1"/>
  <c r="CR63" i="30"/>
  <c r="CT63" i="30" s="1"/>
  <c r="CR59" i="30"/>
  <c r="CT59" i="30" s="1"/>
  <c r="CR55" i="30"/>
  <c r="CT55" i="30" s="1"/>
  <c r="CR51" i="30"/>
  <c r="CT51" i="30" s="1"/>
  <c r="CR47" i="30"/>
  <c r="CT47" i="30" s="1"/>
  <c r="CR43" i="30"/>
  <c r="CT43" i="30" s="1"/>
  <c r="CR39" i="30"/>
  <c r="CT39" i="30" s="1"/>
  <c r="CR35" i="30"/>
  <c r="CT35" i="30" s="1"/>
  <c r="CR31" i="30"/>
  <c r="CT31" i="30" s="1"/>
  <c r="CR27" i="30"/>
  <c r="CT27" i="30" s="1"/>
  <c r="CR23" i="30"/>
  <c r="CT23" i="30" s="1"/>
  <c r="CR19" i="30"/>
  <c r="CT19" i="30" s="1"/>
  <c r="CR15" i="30"/>
  <c r="CT15" i="30" s="1"/>
  <c r="CR11" i="30"/>
  <c r="CT11" i="30" s="1"/>
  <c r="CR7" i="30"/>
  <c r="CT7" i="30" s="1"/>
  <c r="AA77" i="1"/>
  <c r="AA69" i="1"/>
  <c r="AA28" i="1"/>
  <c r="AA20" i="1"/>
  <c r="AA68" i="1"/>
  <c r="Q5" i="32"/>
  <c r="I5" i="32"/>
  <c r="O5" i="32"/>
  <c r="G5" i="32"/>
  <c r="K5" i="32"/>
  <c r="M5" i="32"/>
  <c r="E5" i="32"/>
  <c r="I6" i="32"/>
  <c r="K6" i="32"/>
  <c r="Q6" i="32"/>
  <c r="O6" i="32"/>
  <c r="E6" i="32"/>
  <c r="G6" i="32"/>
  <c r="M6" i="32"/>
  <c r="AA76" i="1"/>
  <c r="O24" i="33"/>
  <c r="G24" i="33"/>
  <c r="M24" i="33"/>
  <c r="Q24" i="33"/>
  <c r="I24" i="33"/>
  <c r="K24" i="33"/>
  <c r="E24" i="33"/>
  <c r="M49" i="33"/>
  <c r="O49" i="33"/>
  <c r="I49" i="33"/>
  <c r="E49" i="33"/>
  <c r="Q49" i="33"/>
  <c r="K49" i="33"/>
  <c r="G49" i="33"/>
  <c r="Q6" i="33"/>
  <c r="I6" i="33"/>
  <c r="O6" i="33"/>
  <c r="K6" i="33"/>
  <c r="M6" i="33"/>
  <c r="G6" i="33"/>
  <c r="E6" i="33"/>
  <c r="Q14" i="33"/>
  <c r="I14" i="33"/>
  <c r="O14" i="33"/>
  <c r="K14" i="33"/>
  <c r="M14" i="33"/>
  <c r="E14" i="33"/>
  <c r="G14" i="33"/>
  <c r="Q22" i="33"/>
  <c r="I22" i="33"/>
  <c r="O22" i="33"/>
  <c r="K22" i="33"/>
  <c r="M22" i="33"/>
  <c r="E22" i="33"/>
  <c r="G22" i="33"/>
  <c r="Q30" i="33"/>
  <c r="I30" i="33"/>
  <c r="O30" i="33"/>
  <c r="K30" i="33"/>
  <c r="M30" i="33"/>
  <c r="E30" i="33"/>
  <c r="G30" i="33"/>
  <c r="Q38" i="33"/>
  <c r="I38" i="33"/>
  <c r="O38" i="33"/>
  <c r="K38" i="33"/>
  <c r="E38" i="33"/>
  <c r="M38" i="33"/>
  <c r="G38" i="33"/>
  <c r="Q46" i="33"/>
  <c r="I46" i="33"/>
  <c r="O46" i="33"/>
  <c r="K46" i="33"/>
  <c r="M46" i="33"/>
  <c r="G46" i="33"/>
  <c r="E46" i="33"/>
  <c r="Q54" i="33"/>
  <c r="I54" i="33"/>
  <c r="O54" i="33"/>
  <c r="K54" i="33"/>
  <c r="G54" i="33"/>
  <c r="M54" i="33"/>
  <c r="E54" i="33"/>
  <c r="Q62" i="33"/>
  <c r="I62" i="33"/>
  <c r="O62" i="33"/>
  <c r="K62" i="33"/>
  <c r="M62" i="33"/>
  <c r="E62" i="33"/>
  <c r="G62" i="33"/>
  <c r="Q70" i="33"/>
  <c r="I70" i="33"/>
  <c r="O70" i="33"/>
  <c r="K70" i="33"/>
  <c r="G70" i="33"/>
  <c r="M70" i="33"/>
  <c r="E70" i="33"/>
  <c r="Q78" i="33"/>
  <c r="I78" i="33"/>
  <c r="O78" i="33"/>
  <c r="K78" i="33"/>
  <c r="M78" i="33"/>
  <c r="G78" i="33"/>
  <c r="E78" i="33"/>
  <c r="O8" i="33"/>
  <c r="G8" i="33"/>
  <c r="M8" i="33"/>
  <c r="Q8" i="33"/>
  <c r="I8" i="33"/>
  <c r="K8" i="33"/>
  <c r="E8" i="33"/>
  <c r="O32" i="33"/>
  <c r="G32" i="33"/>
  <c r="M32" i="33"/>
  <c r="Q32" i="33"/>
  <c r="I32" i="33"/>
  <c r="K32" i="33"/>
  <c r="E32" i="33"/>
  <c r="O48" i="33"/>
  <c r="G48" i="33"/>
  <c r="M48" i="33"/>
  <c r="Q48" i="33"/>
  <c r="I48" i="33"/>
  <c r="K48" i="33"/>
  <c r="E48" i="33"/>
  <c r="M57" i="33"/>
  <c r="Q57" i="33"/>
  <c r="O57" i="33"/>
  <c r="E57" i="33"/>
  <c r="I57" i="33"/>
  <c r="G57" i="33"/>
  <c r="K57" i="33"/>
  <c r="O7" i="33"/>
  <c r="Q7" i="33"/>
  <c r="K7" i="33"/>
  <c r="G7" i="33"/>
  <c r="E7" i="33"/>
  <c r="M7" i="33"/>
  <c r="I7" i="33"/>
  <c r="G15" i="33"/>
  <c r="O15" i="33"/>
  <c r="Q15" i="33"/>
  <c r="E15" i="33"/>
  <c r="I15" i="33"/>
  <c r="K15" i="33"/>
  <c r="M15" i="33"/>
  <c r="G23" i="33"/>
  <c r="O23" i="33"/>
  <c r="Q23" i="33"/>
  <c r="K23" i="33"/>
  <c r="I23" i="33"/>
  <c r="E23" i="33"/>
  <c r="M23" i="33"/>
  <c r="G31" i="33"/>
  <c r="O31" i="33"/>
  <c r="Q31" i="33"/>
  <c r="I31" i="33"/>
  <c r="K31" i="33"/>
  <c r="E31" i="33"/>
  <c r="M31" i="33"/>
  <c r="G39" i="33"/>
  <c r="O39" i="33"/>
  <c r="Q39" i="33"/>
  <c r="K39" i="33"/>
  <c r="E39" i="33"/>
  <c r="M39" i="33"/>
  <c r="I39" i="33"/>
  <c r="G47" i="33"/>
  <c r="O47" i="33"/>
  <c r="Q47" i="33"/>
  <c r="E47" i="33"/>
  <c r="I47" i="33"/>
  <c r="K47" i="33"/>
  <c r="M47" i="33"/>
  <c r="G55" i="33"/>
  <c r="O55" i="33"/>
  <c r="Q55" i="33"/>
  <c r="K55" i="33"/>
  <c r="E55" i="33"/>
  <c r="M55" i="33"/>
  <c r="I55" i="33"/>
  <c r="G63" i="33"/>
  <c r="O63" i="33"/>
  <c r="Q63" i="33"/>
  <c r="K63" i="33"/>
  <c r="I63" i="33"/>
  <c r="E63" i="33"/>
  <c r="M63" i="33"/>
  <c r="G71" i="33"/>
  <c r="O71" i="33"/>
  <c r="Q71" i="33"/>
  <c r="K71" i="33"/>
  <c r="E71" i="33"/>
  <c r="M71" i="33"/>
  <c r="I71" i="33"/>
  <c r="O64" i="33"/>
  <c r="G64" i="33"/>
  <c r="M64" i="33"/>
  <c r="Q64" i="33"/>
  <c r="I64" i="33"/>
  <c r="K64" i="33"/>
  <c r="E64" i="33"/>
  <c r="M17" i="33"/>
  <c r="E17" i="33"/>
  <c r="Q17" i="33"/>
  <c r="O17" i="33"/>
  <c r="K17" i="33"/>
  <c r="G17" i="33"/>
  <c r="I17" i="33"/>
  <c r="M41" i="33"/>
  <c r="O41" i="33"/>
  <c r="Q41" i="33"/>
  <c r="I41" i="33"/>
  <c r="E41" i="33"/>
  <c r="G41" i="33"/>
  <c r="K41" i="33"/>
  <c r="M10" i="33"/>
  <c r="E10" i="33"/>
  <c r="K10" i="33"/>
  <c r="Q10" i="33"/>
  <c r="O10" i="33"/>
  <c r="G10" i="33"/>
  <c r="I10" i="33"/>
  <c r="M18" i="33"/>
  <c r="E18" i="33"/>
  <c r="K18" i="33"/>
  <c r="Q18" i="33"/>
  <c r="O18" i="33"/>
  <c r="G18" i="33"/>
  <c r="I18" i="33"/>
  <c r="M26" i="33"/>
  <c r="E26" i="33"/>
  <c r="K26" i="33"/>
  <c r="Q26" i="33"/>
  <c r="O26" i="33"/>
  <c r="G26" i="33"/>
  <c r="I26" i="33"/>
  <c r="M34" i="33"/>
  <c r="E34" i="33"/>
  <c r="K34" i="33"/>
  <c r="Q34" i="33"/>
  <c r="O34" i="33"/>
  <c r="G34" i="33"/>
  <c r="I34" i="33"/>
  <c r="M42" i="33"/>
  <c r="E42" i="33"/>
  <c r="K42" i="33"/>
  <c r="Q42" i="33"/>
  <c r="O42" i="33"/>
  <c r="G42" i="33"/>
  <c r="I42" i="33"/>
  <c r="M50" i="33"/>
  <c r="E50" i="33"/>
  <c r="K50" i="33"/>
  <c r="Q50" i="33"/>
  <c r="O50" i="33"/>
  <c r="G50" i="33"/>
  <c r="I50" i="33"/>
  <c r="M58" i="33"/>
  <c r="E58" i="33"/>
  <c r="K58" i="33"/>
  <c r="Q58" i="33"/>
  <c r="O58" i="33"/>
  <c r="G58" i="33"/>
  <c r="I58" i="33"/>
  <c r="M66" i="33"/>
  <c r="E66" i="33"/>
  <c r="K66" i="33"/>
  <c r="Q66" i="33"/>
  <c r="O66" i="33"/>
  <c r="G66" i="33"/>
  <c r="I66" i="33"/>
  <c r="M74" i="33"/>
  <c r="E74" i="33"/>
  <c r="K74" i="33"/>
  <c r="Q74" i="33"/>
  <c r="O74" i="33"/>
  <c r="G74" i="33"/>
  <c r="I74" i="33"/>
  <c r="O16" i="33"/>
  <c r="G16" i="33"/>
  <c r="M16" i="33"/>
  <c r="Q16" i="33"/>
  <c r="I16" i="33"/>
  <c r="E16" i="33"/>
  <c r="K16" i="33"/>
  <c r="O40" i="33"/>
  <c r="G40" i="33"/>
  <c r="M40" i="33"/>
  <c r="Q40" i="33"/>
  <c r="I40" i="33"/>
  <c r="K40" i="33"/>
  <c r="E40" i="33"/>
  <c r="O72" i="33"/>
  <c r="G72" i="33"/>
  <c r="M72" i="33"/>
  <c r="Q72" i="33"/>
  <c r="I72" i="33"/>
  <c r="K72" i="33"/>
  <c r="E72" i="33"/>
  <c r="M9" i="33"/>
  <c r="G9" i="33"/>
  <c r="I9" i="33"/>
  <c r="Q9" i="33"/>
  <c r="O9" i="33"/>
  <c r="E9" i="33"/>
  <c r="K9" i="33"/>
  <c r="M25" i="33"/>
  <c r="O25" i="33"/>
  <c r="I25" i="33"/>
  <c r="E25" i="33"/>
  <c r="Q25" i="33"/>
  <c r="G25" i="33"/>
  <c r="K25" i="33"/>
  <c r="M33" i="33"/>
  <c r="O33" i="33"/>
  <c r="Q33" i="33"/>
  <c r="G33" i="33"/>
  <c r="E33" i="33"/>
  <c r="K33" i="33"/>
  <c r="I33" i="33"/>
  <c r="M65" i="33"/>
  <c r="Q65" i="33"/>
  <c r="O65" i="33"/>
  <c r="I65" i="33"/>
  <c r="G65" i="33"/>
  <c r="K65" i="33"/>
  <c r="E65" i="33"/>
  <c r="K11" i="33"/>
  <c r="I11" i="33"/>
  <c r="Q11" i="33"/>
  <c r="O11" i="33"/>
  <c r="M11" i="33"/>
  <c r="E11" i="33"/>
  <c r="G11" i="33"/>
  <c r="K19" i="33"/>
  <c r="E19" i="33"/>
  <c r="O19" i="33"/>
  <c r="G19" i="33"/>
  <c r="Q19" i="33"/>
  <c r="I19" i="33"/>
  <c r="M19" i="33"/>
  <c r="K27" i="33"/>
  <c r="Q27" i="33"/>
  <c r="M27" i="33"/>
  <c r="E27" i="33"/>
  <c r="O27" i="33"/>
  <c r="I27" i="33"/>
  <c r="G27" i="33"/>
  <c r="K35" i="33"/>
  <c r="G35" i="33"/>
  <c r="I35" i="33"/>
  <c r="O35" i="33"/>
  <c r="M35" i="33"/>
  <c r="E35" i="33"/>
  <c r="Q35" i="33"/>
  <c r="K43" i="33"/>
  <c r="O43" i="33"/>
  <c r="I43" i="33"/>
  <c r="Q43" i="33"/>
  <c r="M43" i="33"/>
  <c r="G43" i="33"/>
  <c r="E43" i="33"/>
  <c r="K51" i="33"/>
  <c r="E51" i="33"/>
  <c r="Q51" i="33"/>
  <c r="O51" i="33"/>
  <c r="M51" i="33"/>
  <c r="G51" i="33"/>
  <c r="I51" i="33"/>
  <c r="K59" i="33"/>
  <c r="G59" i="33"/>
  <c r="O59" i="33"/>
  <c r="Q59" i="33"/>
  <c r="M59" i="33"/>
  <c r="E59" i="33"/>
  <c r="I59" i="33"/>
  <c r="K67" i="33"/>
  <c r="Q67" i="33"/>
  <c r="O67" i="33"/>
  <c r="M67" i="33"/>
  <c r="G67" i="33"/>
  <c r="E67" i="33"/>
  <c r="I67" i="33"/>
  <c r="K75" i="33"/>
  <c r="Q75" i="33"/>
  <c r="O75" i="33"/>
  <c r="M75" i="33"/>
  <c r="I75" i="33"/>
  <c r="E75" i="33"/>
  <c r="G75" i="33"/>
  <c r="O56" i="33"/>
  <c r="G56" i="33"/>
  <c r="M56" i="33"/>
  <c r="Q56" i="33"/>
  <c r="I56" i="33"/>
  <c r="K56" i="33"/>
  <c r="E56" i="33"/>
  <c r="M73" i="33"/>
  <c r="Q73" i="33"/>
  <c r="O73" i="33"/>
  <c r="G73" i="33"/>
  <c r="I73" i="33"/>
  <c r="E73" i="33"/>
  <c r="K73" i="33"/>
  <c r="K12" i="33"/>
  <c r="Q12" i="33"/>
  <c r="M12" i="33"/>
  <c r="E12" i="33"/>
  <c r="O12" i="33"/>
  <c r="G12" i="33"/>
  <c r="I12" i="33"/>
  <c r="K20" i="33"/>
  <c r="Q20" i="33"/>
  <c r="M20" i="33"/>
  <c r="E20" i="33"/>
  <c r="O20" i="33"/>
  <c r="G20" i="33"/>
  <c r="I20" i="33"/>
  <c r="K28" i="33"/>
  <c r="Q28" i="33"/>
  <c r="M28" i="33"/>
  <c r="E28" i="33"/>
  <c r="G28" i="33"/>
  <c r="I28" i="33"/>
  <c r="O28" i="33"/>
  <c r="K36" i="33"/>
  <c r="Q36" i="33"/>
  <c r="M36" i="33"/>
  <c r="E36" i="33"/>
  <c r="I36" i="33"/>
  <c r="O36" i="33"/>
  <c r="G36" i="33"/>
  <c r="K44" i="33"/>
  <c r="Q44" i="33"/>
  <c r="O44" i="33"/>
  <c r="M44" i="33"/>
  <c r="E44" i="33"/>
  <c r="G44" i="33"/>
  <c r="I44" i="33"/>
  <c r="K52" i="33"/>
  <c r="Q52" i="33"/>
  <c r="I52" i="33"/>
  <c r="O52" i="33"/>
  <c r="M52" i="33"/>
  <c r="E52" i="33"/>
  <c r="G52" i="33"/>
  <c r="K60" i="33"/>
  <c r="Q60" i="33"/>
  <c r="I60" i="33"/>
  <c r="O60" i="33"/>
  <c r="M60" i="33"/>
  <c r="E60" i="33"/>
  <c r="G60" i="33"/>
  <c r="K68" i="33"/>
  <c r="Q68" i="33"/>
  <c r="I68" i="33"/>
  <c r="O68" i="33"/>
  <c r="M68" i="33"/>
  <c r="E68" i="33"/>
  <c r="G68" i="33"/>
  <c r="K76" i="33"/>
  <c r="Q76" i="33"/>
  <c r="I76" i="33"/>
  <c r="O76" i="33"/>
  <c r="M76" i="33"/>
  <c r="E76" i="33"/>
  <c r="G76" i="33"/>
  <c r="I5" i="33"/>
  <c r="Q5" i="33"/>
  <c r="G5" i="33"/>
  <c r="E5" i="33"/>
  <c r="K5" i="33"/>
  <c r="M5" i="33"/>
  <c r="O5" i="33"/>
  <c r="I13" i="33"/>
  <c r="Q13" i="33"/>
  <c r="M13" i="33"/>
  <c r="G13" i="33"/>
  <c r="O13" i="33"/>
  <c r="K13" i="33"/>
  <c r="E13" i="33"/>
  <c r="I21" i="33"/>
  <c r="Q21" i="33"/>
  <c r="G21" i="33"/>
  <c r="M21" i="33"/>
  <c r="K21" i="33"/>
  <c r="E21" i="33"/>
  <c r="O21" i="33"/>
  <c r="I29" i="33"/>
  <c r="Q29" i="33"/>
  <c r="M29" i="33"/>
  <c r="E29" i="33"/>
  <c r="O29" i="33"/>
  <c r="G29" i="33"/>
  <c r="K29" i="33"/>
  <c r="I37" i="33"/>
  <c r="Q37" i="33"/>
  <c r="O37" i="33"/>
  <c r="E37" i="33"/>
  <c r="M37" i="33"/>
  <c r="K37" i="33"/>
  <c r="G37" i="33"/>
  <c r="I45" i="33"/>
  <c r="Q45" i="33"/>
  <c r="M45" i="33"/>
  <c r="G45" i="33"/>
  <c r="K45" i="33"/>
  <c r="E45" i="33"/>
  <c r="O45" i="33"/>
  <c r="Q53" i="33"/>
  <c r="I53" i="33"/>
  <c r="G53" i="33"/>
  <c r="O53" i="33"/>
  <c r="K53" i="33"/>
  <c r="E53" i="33"/>
  <c r="M53" i="33"/>
  <c r="I61" i="33"/>
  <c r="Q61" i="33"/>
  <c r="M61" i="33"/>
  <c r="E61" i="33"/>
  <c r="O61" i="33"/>
  <c r="K61" i="33"/>
  <c r="G61" i="33"/>
  <c r="Q69" i="33"/>
  <c r="I69" i="33"/>
  <c r="O69" i="33"/>
  <c r="M69" i="33"/>
  <c r="K69" i="33"/>
  <c r="G69" i="33"/>
  <c r="E69" i="33"/>
  <c r="I77" i="33"/>
  <c r="Q77" i="33"/>
  <c r="M77" i="33"/>
  <c r="E77" i="33"/>
  <c r="G77" i="33"/>
  <c r="K77" i="33"/>
  <c r="O77" i="33"/>
  <c r="AI9" i="30"/>
  <c r="R9" i="30"/>
  <c r="AD9" i="30"/>
  <c r="CN9" i="30" s="1"/>
  <c r="J9" i="30"/>
  <c r="BY9" i="30" s="1"/>
  <c r="V9" i="30"/>
  <c r="CH9" i="30" s="1"/>
  <c r="Z9" i="30"/>
  <c r="CK9" i="30" s="1"/>
  <c r="N9" i="30"/>
  <c r="CB9" i="30" s="1"/>
  <c r="F9" i="30"/>
  <c r="BV9" i="30" s="1"/>
  <c r="AI17" i="30"/>
  <c r="R17" i="30"/>
  <c r="AD17" i="30"/>
  <c r="CN17" i="30" s="1"/>
  <c r="Z17" i="30"/>
  <c r="CK17" i="30" s="1"/>
  <c r="N17" i="30"/>
  <c r="CB17" i="30" s="1"/>
  <c r="F17" i="30"/>
  <c r="BV17" i="30" s="1"/>
  <c r="J17" i="30"/>
  <c r="BY17" i="30" s="1"/>
  <c r="V17" i="30"/>
  <c r="CH17" i="30" s="1"/>
  <c r="AI25" i="30"/>
  <c r="R25" i="30"/>
  <c r="AD25" i="30"/>
  <c r="CN25" i="30" s="1"/>
  <c r="F25" i="30"/>
  <c r="BV25" i="30" s="1"/>
  <c r="N25" i="30"/>
  <c r="CB25" i="30" s="1"/>
  <c r="V25" i="30"/>
  <c r="CH25" i="30" s="1"/>
  <c r="Z25" i="30"/>
  <c r="CK25" i="30" s="1"/>
  <c r="J25" i="30"/>
  <c r="BY25" i="30" s="1"/>
  <c r="AI33" i="30"/>
  <c r="R33" i="30"/>
  <c r="AD33" i="30"/>
  <c r="CN33" i="30" s="1"/>
  <c r="V33" i="30"/>
  <c r="CH33" i="30" s="1"/>
  <c r="N33" i="30"/>
  <c r="CB33" i="30" s="1"/>
  <c r="J33" i="30"/>
  <c r="BY33" i="30" s="1"/>
  <c r="Z33" i="30"/>
  <c r="CK33" i="30" s="1"/>
  <c r="F33" i="30"/>
  <c r="BV33" i="30" s="1"/>
  <c r="AI41" i="30"/>
  <c r="R41" i="30"/>
  <c r="AD41" i="30"/>
  <c r="CN41" i="30" s="1"/>
  <c r="Z41" i="30"/>
  <c r="CK41" i="30" s="1"/>
  <c r="F41" i="30"/>
  <c r="BV41" i="30" s="1"/>
  <c r="N41" i="30"/>
  <c r="CB41" i="30" s="1"/>
  <c r="J41" i="30"/>
  <c r="BY41" i="30" s="1"/>
  <c r="V41" i="30"/>
  <c r="CH41" i="30" s="1"/>
  <c r="AI49" i="30"/>
  <c r="R49" i="30"/>
  <c r="AD49" i="30"/>
  <c r="CN49" i="30" s="1"/>
  <c r="N49" i="30"/>
  <c r="CB49" i="30" s="1"/>
  <c r="V49" i="30"/>
  <c r="CH49" i="30" s="1"/>
  <c r="F49" i="30"/>
  <c r="BV49" i="30" s="1"/>
  <c r="Z49" i="30"/>
  <c r="CK49" i="30" s="1"/>
  <c r="J49" i="30"/>
  <c r="BY49" i="30" s="1"/>
  <c r="AI57" i="30"/>
  <c r="R57" i="30"/>
  <c r="AD57" i="30"/>
  <c r="CN57" i="30" s="1"/>
  <c r="N57" i="30"/>
  <c r="CB57" i="30" s="1"/>
  <c r="V57" i="30"/>
  <c r="CH57" i="30" s="1"/>
  <c r="F57" i="30"/>
  <c r="BV57" i="30" s="1"/>
  <c r="Z57" i="30"/>
  <c r="CK57" i="30" s="1"/>
  <c r="J57" i="30"/>
  <c r="BY57" i="30" s="1"/>
  <c r="AI65" i="30"/>
  <c r="R65" i="30"/>
  <c r="AD65" i="30"/>
  <c r="CN65" i="30" s="1"/>
  <c r="N65" i="30"/>
  <c r="CB65" i="30" s="1"/>
  <c r="V65" i="30"/>
  <c r="CH65" i="30" s="1"/>
  <c r="F65" i="30"/>
  <c r="BV65" i="30" s="1"/>
  <c r="Z65" i="30"/>
  <c r="CK65" i="30" s="1"/>
  <c r="J65" i="30"/>
  <c r="BY65" i="30" s="1"/>
  <c r="AI73" i="30"/>
  <c r="R73" i="30"/>
  <c r="AD73" i="30"/>
  <c r="CN73" i="30" s="1"/>
  <c r="N73" i="30"/>
  <c r="CB73" i="30" s="1"/>
  <c r="V73" i="30"/>
  <c r="CH73" i="30" s="1"/>
  <c r="J73" i="30"/>
  <c r="BY73" i="30" s="1"/>
  <c r="Z73" i="30"/>
  <c r="CK73" i="30" s="1"/>
  <c r="F73" i="30"/>
  <c r="BV73" i="30" s="1"/>
  <c r="AI10" i="30"/>
  <c r="R10" i="30"/>
  <c r="N10" i="30"/>
  <c r="CB10" i="30" s="1"/>
  <c r="AD10" i="30"/>
  <c r="CN10" i="30" s="1"/>
  <c r="Z10" i="30"/>
  <c r="CK10" i="30" s="1"/>
  <c r="V10" i="30"/>
  <c r="CH10" i="30" s="1"/>
  <c r="F10" i="30"/>
  <c r="BV10" i="30" s="1"/>
  <c r="J10" i="30"/>
  <c r="BY10" i="30" s="1"/>
  <c r="AI18" i="30"/>
  <c r="R18" i="30"/>
  <c r="N18" i="30"/>
  <c r="CB18" i="30" s="1"/>
  <c r="AD18" i="30"/>
  <c r="CN18" i="30" s="1"/>
  <c r="Z18" i="30"/>
  <c r="CK18" i="30" s="1"/>
  <c r="F18" i="30"/>
  <c r="BV18" i="30" s="1"/>
  <c r="J18" i="30"/>
  <c r="BY18" i="30" s="1"/>
  <c r="V18" i="30"/>
  <c r="CH18" i="30" s="1"/>
  <c r="AI26" i="30"/>
  <c r="R26" i="30"/>
  <c r="N26" i="30"/>
  <c r="CB26" i="30" s="1"/>
  <c r="AD26" i="30"/>
  <c r="CN26" i="30" s="1"/>
  <c r="Z26" i="30"/>
  <c r="CK26" i="30" s="1"/>
  <c r="F26" i="30"/>
  <c r="BV26" i="30" s="1"/>
  <c r="V26" i="30"/>
  <c r="CH26" i="30" s="1"/>
  <c r="J26" i="30"/>
  <c r="BY26" i="30" s="1"/>
  <c r="AI34" i="30"/>
  <c r="R34" i="30"/>
  <c r="N34" i="30"/>
  <c r="CB34" i="30" s="1"/>
  <c r="AD34" i="30"/>
  <c r="CN34" i="30" s="1"/>
  <c r="Z34" i="30"/>
  <c r="CK34" i="30" s="1"/>
  <c r="V34" i="30"/>
  <c r="CH34" i="30" s="1"/>
  <c r="J34" i="30"/>
  <c r="BY34" i="30" s="1"/>
  <c r="F34" i="30"/>
  <c r="BV34" i="30" s="1"/>
  <c r="AI42" i="30"/>
  <c r="R42" i="30"/>
  <c r="N42" i="30"/>
  <c r="CB42" i="30" s="1"/>
  <c r="AD42" i="30"/>
  <c r="CN42" i="30" s="1"/>
  <c r="Z42" i="30"/>
  <c r="CK42" i="30" s="1"/>
  <c r="F42" i="30"/>
  <c r="BV42" i="30" s="1"/>
  <c r="J42" i="30"/>
  <c r="BY42" i="30" s="1"/>
  <c r="V42" i="30"/>
  <c r="CH42" i="30" s="1"/>
  <c r="AI50" i="30"/>
  <c r="R50" i="30"/>
  <c r="N50" i="30"/>
  <c r="CB50" i="30" s="1"/>
  <c r="AD50" i="30"/>
  <c r="CN50" i="30" s="1"/>
  <c r="Z50" i="30"/>
  <c r="CK50" i="30" s="1"/>
  <c r="F50" i="30"/>
  <c r="BV50" i="30" s="1"/>
  <c r="V50" i="30"/>
  <c r="CH50" i="30" s="1"/>
  <c r="J50" i="30"/>
  <c r="BY50" i="30" s="1"/>
  <c r="AI58" i="30"/>
  <c r="R58" i="30"/>
  <c r="N58" i="30"/>
  <c r="CB58" i="30" s="1"/>
  <c r="AD58" i="30"/>
  <c r="CN58" i="30" s="1"/>
  <c r="Z58" i="30"/>
  <c r="CK58" i="30" s="1"/>
  <c r="J58" i="30"/>
  <c r="BY58" i="30" s="1"/>
  <c r="V58" i="30"/>
  <c r="CH58" i="30" s="1"/>
  <c r="F58" i="30"/>
  <c r="BV58" i="30" s="1"/>
  <c r="AI66" i="30"/>
  <c r="R66" i="30"/>
  <c r="N66" i="30"/>
  <c r="CB66" i="30" s="1"/>
  <c r="AD66" i="30"/>
  <c r="CN66" i="30" s="1"/>
  <c r="Z66" i="30"/>
  <c r="CK66" i="30" s="1"/>
  <c r="F66" i="30"/>
  <c r="BV66" i="30" s="1"/>
  <c r="V66" i="30"/>
  <c r="CH66" i="30" s="1"/>
  <c r="J66" i="30"/>
  <c r="BY66" i="30" s="1"/>
  <c r="AI74" i="30"/>
  <c r="R74" i="30"/>
  <c r="N74" i="30"/>
  <c r="CB74" i="30" s="1"/>
  <c r="AD74" i="30"/>
  <c r="CN74" i="30" s="1"/>
  <c r="Z74" i="30"/>
  <c r="CK74" i="30" s="1"/>
  <c r="V74" i="30"/>
  <c r="CH74" i="30" s="1"/>
  <c r="J74" i="30"/>
  <c r="BY74" i="30" s="1"/>
  <c r="F74" i="30"/>
  <c r="BV74" i="30" s="1"/>
  <c r="AI35" i="30"/>
  <c r="AD35" i="30"/>
  <c r="CN35" i="30" s="1"/>
  <c r="N35" i="30"/>
  <c r="CB35" i="30" s="1"/>
  <c r="Z35" i="30"/>
  <c r="CK35" i="30" s="1"/>
  <c r="J35" i="30"/>
  <c r="BY35" i="30" s="1"/>
  <c r="R35" i="30"/>
  <c r="F35" i="30"/>
  <c r="BV35" i="30" s="1"/>
  <c r="V35" i="30"/>
  <c r="CH35" i="30" s="1"/>
  <c r="AI67" i="30"/>
  <c r="AD67" i="30"/>
  <c r="CN67" i="30" s="1"/>
  <c r="N67" i="30"/>
  <c r="CB67" i="30" s="1"/>
  <c r="Z67" i="30"/>
  <c r="CK67" i="30" s="1"/>
  <c r="J67" i="30"/>
  <c r="BY67" i="30" s="1"/>
  <c r="R67" i="30"/>
  <c r="F67" i="30"/>
  <c r="BV67" i="30" s="1"/>
  <c r="V67" i="30"/>
  <c r="CH67" i="30" s="1"/>
  <c r="AI28" i="30"/>
  <c r="AD28" i="30"/>
  <c r="CN28" i="30" s="1"/>
  <c r="N28" i="30"/>
  <c r="CB28" i="30" s="1"/>
  <c r="Z28" i="30"/>
  <c r="CK28" i="30" s="1"/>
  <c r="V28" i="30"/>
  <c r="CH28" i="30" s="1"/>
  <c r="F28" i="30"/>
  <c r="BV28" i="30" s="1"/>
  <c r="J28" i="30"/>
  <c r="BY28" i="30" s="1"/>
  <c r="R28" i="30"/>
  <c r="AI44" i="30"/>
  <c r="AD44" i="30"/>
  <c r="CN44" i="30" s="1"/>
  <c r="N44" i="30"/>
  <c r="CB44" i="30" s="1"/>
  <c r="Z44" i="30"/>
  <c r="CK44" i="30" s="1"/>
  <c r="V44" i="30"/>
  <c r="CH44" i="30" s="1"/>
  <c r="F44" i="30"/>
  <c r="BV44" i="30" s="1"/>
  <c r="R44" i="30"/>
  <c r="J44" i="30"/>
  <c r="BY44" i="30" s="1"/>
  <c r="AI76" i="30"/>
  <c r="AD76" i="30"/>
  <c r="CN76" i="30" s="1"/>
  <c r="N76" i="30"/>
  <c r="CB76" i="30" s="1"/>
  <c r="Z76" i="30"/>
  <c r="CK76" i="30" s="1"/>
  <c r="V76" i="30"/>
  <c r="CH76" i="30" s="1"/>
  <c r="F76" i="30"/>
  <c r="BV76" i="30" s="1"/>
  <c r="J76" i="30"/>
  <c r="BY76" i="30" s="1"/>
  <c r="R76" i="30"/>
  <c r="BY5" i="30"/>
  <c r="BV5" i="30"/>
  <c r="AI13" i="30"/>
  <c r="Z13" i="30"/>
  <c r="CK13" i="30" s="1"/>
  <c r="V13" i="30"/>
  <c r="CH13" i="30" s="1"/>
  <c r="AD13" i="30"/>
  <c r="CN13" i="30" s="1"/>
  <c r="N13" i="30"/>
  <c r="CB13" i="30" s="1"/>
  <c r="R13" i="30"/>
  <c r="F13" i="30"/>
  <c r="BV13" i="30" s="1"/>
  <c r="J13" i="30"/>
  <c r="BY13" i="30" s="1"/>
  <c r="AI21" i="30"/>
  <c r="Z21" i="30"/>
  <c r="CK21" i="30" s="1"/>
  <c r="V21" i="30"/>
  <c r="CH21" i="30" s="1"/>
  <c r="R21" i="30"/>
  <c r="N21" i="30"/>
  <c r="CB21" i="30" s="1"/>
  <c r="J21" i="30"/>
  <c r="BY21" i="30" s="1"/>
  <c r="AD21" i="30"/>
  <c r="CN21" i="30" s="1"/>
  <c r="F21" i="30"/>
  <c r="BV21" i="30" s="1"/>
  <c r="AI29" i="30"/>
  <c r="Z29" i="30"/>
  <c r="CK29" i="30" s="1"/>
  <c r="V29" i="30"/>
  <c r="CH29" i="30" s="1"/>
  <c r="F29" i="30"/>
  <c r="BV29" i="30" s="1"/>
  <c r="N29" i="30"/>
  <c r="CB29" i="30" s="1"/>
  <c r="AD29" i="30"/>
  <c r="CN29" i="30" s="1"/>
  <c r="J29" i="30"/>
  <c r="BY29" i="30" s="1"/>
  <c r="R29" i="30"/>
  <c r="AI37" i="30"/>
  <c r="Z37" i="30"/>
  <c r="CK37" i="30" s="1"/>
  <c r="V37" i="30"/>
  <c r="CH37" i="30" s="1"/>
  <c r="N37" i="30"/>
  <c r="CB37" i="30" s="1"/>
  <c r="AD37" i="30"/>
  <c r="CN37" i="30" s="1"/>
  <c r="R37" i="30"/>
  <c r="F37" i="30"/>
  <c r="BV37" i="30" s="1"/>
  <c r="J37" i="30"/>
  <c r="BY37" i="30" s="1"/>
  <c r="AI45" i="30"/>
  <c r="Z45" i="30"/>
  <c r="CK45" i="30" s="1"/>
  <c r="V45" i="30"/>
  <c r="CH45" i="30" s="1"/>
  <c r="J45" i="30"/>
  <c r="BY45" i="30" s="1"/>
  <c r="AD45" i="30"/>
  <c r="CN45" i="30" s="1"/>
  <c r="R45" i="30"/>
  <c r="F45" i="30"/>
  <c r="BV45" i="30" s="1"/>
  <c r="N45" i="30"/>
  <c r="CB45" i="30" s="1"/>
  <c r="AI53" i="30"/>
  <c r="Z53" i="30"/>
  <c r="CK53" i="30" s="1"/>
  <c r="J53" i="30"/>
  <c r="BY53" i="30" s="1"/>
  <c r="V53" i="30"/>
  <c r="CH53" i="30" s="1"/>
  <c r="N53" i="30"/>
  <c r="CB53" i="30" s="1"/>
  <c r="R53" i="30"/>
  <c r="F53" i="30"/>
  <c r="BV53" i="30" s="1"/>
  <c r="AD53" i="30"/>
  <c r="CN53" i="30" s="1"/>
  <c r="AI61" i="30"/>
  <c r="J61" i="30"/>
  <c r="BY61" i="30" s="1"/>
  <c r="Z61" i="30"/>
  <c r="CK61" i="30" s="1"/>
  <c r="V61" i="30"/>
  <c r="CH61" i="30" s="1"/>
  <c r="R61" i="30"/>
  <c r="AD61" i="30"/>
  <c r="CN61" i="30" s="1"/>
  <c r="F61" i="30"/>
  <c r="BV61" i="30" s="1"/>
  <c r="N61" i="30"/>
  <c r="CB61" i="30" s="1"/>
  <c r="AI69" i="30"/>
  <c r="Z69" i="30"/>
  <c r="CK69" i="30" s="1"/>
  <c r="J69" i="30"/>
  <c r="BY69" i="30" s="1"/>
  <c r="V69" i="30"/>
  <c r="CH69" i="30" s="1"/>
  <c r="F69" i="30"/>
  <c r="BV69" i="30" s="1"/>
  <c r="AD69" i="30"/>
  <c r="CN69" i="30" s="1"/>
  <c r="N69" i="30"/>
  <c r="CB69" i="30" s="1"/>
  <c r="R69" i="30"/>
  <c r="AI77" i="30"/>
  <c r="J77" i="30"/>
  <c r="BY77" i="30" s="1"/>
  <c r="Z77" i="30"/>
  <c r="CK77" i="30" s="1"/>
  <c r="V77" i="30"/>
  <c r="CH77" i="30" s="1"/>
  <c r="N77" i="30"/>
  <c r="CB77" i="30" s="1"/>
  <c r="R77" i="30"/>
  <c r="F77" i="30"/>
  <c r="BV77" i="30" s="1"/>
  <c r="AD77" i="30"/>
  <c r="CN77" i="30" s="1"/>
  <c r="AI27" i="30"/>
  <c r="AD27" i="30"/>
  <c r="CN27" i="30" s="1"/>
  <c r="N27" i="30"/>
  <c r="CB27" i="30" s="1"/>
  <c r="Z27" i="30"/>
  <c r="CK27" i="30" s="1"/>
  <c r="J27" i="30"/>
  <c r="BY27" i="30" s="1"/>
  <c r="V27" i="30"/>
  <c r="CH27" i="30" s="1"/>
  <c r="F27" i="30"/>
  <c r="BV27" i="30" s="1"/>
  <c r="R27" i="30"/>
  <c r="AI75" i="30"/>
  <c r="AD75" i="30"/>
  <c r="CN75" i="30" s="1"/>
  <c r="N75" i="30"/>
  <c r="CB75" i="30" s="1"/>
  <c r="Z75" i="30"/>
  <c r="CK75" i="30" s="1"/>
  <c r="J75" i="30"/>
  <c r="BY75" i="30" s="1"/>
  <c r="F75" i="30"/>
  <c r="BV75" i="30" s="1"/>
  <c r="R75" i="30"/>
  <c r="V75" i="30"/>
  <c r="CH75" i="30" s="1"/>
  <c r="AI12" i="30"/>
  <c r="AD12" i="30"/>
  <c r="CN12" i="30" s="1"/>
  <c r="N12" i="30"/>
  <c r="CB12" i="30" s="1"/>
  <c r="Z12" i="30"/>
  <c r="CK12" i="30" s="1"/>
  <c r="V12" i="30"/>
  <c r="CH12" i="30" s="1"/>
  <c r="F12" i="30"/>
  <c r="BV12" i="30" s="1"/>
  <c r="R12" i="30"/>
  <c r="J12" i="30"/>
  <c r="BY12" i="30" s="1"/>
  <c r="AI36" i="30"/>
  <c r="AD36" i="30"/>
  <c r="CN36" i="30" s="1"/>
  <c r="N36" i="30"/>
  <c r="CB36" i="30" s="1"/>
  <c r="Z36" i="30"/>
  <c r="CK36" i="30" s="1"/>
  <c r="V36" i="30"/>
  <c r="CH36" i="30" s="1"/>
  <c r="F36" i="30"/>
  <c r="BV36" i="30" s="1"/>
  <c r="R36" i="30"/>
  <c r="J36" i="30"/>
  <c r="BY36" i="30" s="1"/>
  <c r="AI68" i="30"/>
  <c r="AD68" i="30"/>
  <c r="CN68" i="30" s="1"/>
  <c r="N68" i="30"/>
  <c r="CB68" i="30" s="1"/>
  <c r="Z68" i="30"/>
  <c r="CK68" i="30" s="1"/>
  <c r="V68" i="30"/>
  <c r="CH68" i="30" s="1"/>
  <c r="F68" i="30"/>
  <c r="BV68" i="30" s="1"/>
  <c r="J68" i="30"/>
  <c r="BY68" i="30" s="1"/>
  <c r="R68" i="30"/>
  <c r="AI6" i="30"/>
  <c r="Z6" i="30"/>
  <c r="CK6" i="30" s="1"/>
  <c r="J6" i="30"/>
  <c r="BY6" i="30" s="1"/>
  <c r="V6" i="30"/>
  <c r="CH6" i="30" s="1"/>
  <c r="R6" i="30"/>
  <c r="AD6" i="30"/>
  <c r="CN6" i="30" s="1"/>
  <c r="N6" i="30"/>
  <c r="CB6" i="30" s="1"/>
  <c r="F6" i="30"/>
  <c r="BV6" i="30" s="1"/>
  <c r="AI14" i="30"/>
  <c r="Z14" i="30"/>
  <c r="CK14" i="30" s="1"/>
  <c r="V14" i="30"/>
  <c r="CH14" i="30" s="1"/>
  <c r="J14" i="30"/>
  <c r="BY14" i="30" s="1"/>
  <c r="R14" i="30"/>
  <c r="F14" i="30"/>
  <c r="BV14" i="30" s="1"/>
  <c r="N14" i="30"/>
  <c r="CB14" i="30" s="1"/>
  <c r="AD14" i="30"/>
  <c r="CN14" i="30" s="1"/>
  <c r="AI22" i="30"/>
  <c r="Z22" i="30"/>
  <c r="CK22" i="30" s="1"/>
  <c r="V22" i="30"/>
  <c r="CH22" i="30" s="1"/>
  <c r="J22" i="30"/>
  <c r="BY22" i="30" s="1"/>
  <c r="R22" i="30"/>
  <c r="AD22" i="30"/>
  <c r="CN22" i="30" s="1"/>
  <c r="N22" i="30"/>
  <c r="CB22" i="30" s="1"/>
  <c r="F22" i="30"/>
  <c r="BV22" i="30" s="1"/>
  <c r="AI30" i="30"/>
  <c r="Z30" i="30"/>
  <c r="CK30" i="30" s="1"/>
  <c r="V30" i="30"/>
  <c r="CH30" i="30" s="1"/>
  <c r="J30" i="30"/>
  <c r="BY30" i="30" s="1"/>
  <c r="R30" i="30"/>
  <c r="F30" i="30"/>
  <c r="BV30" i="30" s="1"/>
  <c r="AD30" i="30"/>
  <c r="CN30" i="30" s="1"/>
  <c r="N30" i="30"/>
  <c r="CB30" i="30" s="1"/>
  <c r="AI38" i="30"/>
  <c r="Z38" i="30"/>
  <c r="CK38" i="30" s="1"/>
  <c r="V38" i="30"/>
  <c r="CH38" i="30" s="1"/>
  <c r="J38" i="30"/>
  <c r="BY38" i="30" s="1"/>
  <c r="R38" i="30"/>
  <c r="AD38" i="30"/>
  <c r="CN38" i="30" s="1"/>
  <c r="N38" i="30"/>
  <c r="CB38" i="30" s="1"/>
  <c r="F38" i="30"/>
  <c r="BV38" i="30" s="1"/>
  <c r="AI46" i="30"/>
  <c r="Z46" i="30"/>
  <c r="CK46" i="30" s="1"/>
  <c r="V46" i="30"/>
  <c r="CH46" i="30" s="1"/>
  <c r="J46" i="30"/>
  <c r="BY46" i="30" s="1"/>
  <c r="R46" i="30"/>
  <c r="N46" i="30"/>
  <c r="CB46" i="30" s="1"/>
  <c r="AD46" i="30"/>
  <c r="CN46" i="30" s="1"/>
  <c r="F46" i="30"/>
  <c r="BV46" i="30" s="1"/>
  <c r="AI54" i="30"/>
  <c r="Z54" i="30"/>
  <c r="CK54" i="30" s="1"/>
  <c r="J54" i="30"/>
  <c r="BY54" i="30" s="1"/>
  <c r="V54" i="30"/>
  <c r="CH54" i="30" s="1"/>
  <c r="R54" i="30"/>
  <c r="N54" i="30"/>
  <c r="CB54" i="30" s="1"/>
  <c r="F54" i="30"/>
  <c r="BV54" i="30" s="1"/>
  <c r="AD54" i="30"/>
  <c r="CN54" i="30" s="1"/>
  <c r="AI62" i="30"/>
  <c r="Z62" i="30"/>
  <c r="CK62" i="30" s="1"/>
  <c r="J62" i="30"/>
  <c r="BY62" i="30" s="1"/>
  <c r="R62" i="30"/>
  <c r="AD62" i="30"/>
  <c r="CN62" i="30" s="1"/>
  <c r="V62" i="30"/>
  <c r="CH62" i="30" s="1"/>
  <c r="F62" i="30"/>
  <c r="BV62" i="30" s="1"/>
  <c r="N62" i="30"/>
  <c r="CB62" i="30" s="1"/>
  <c r="AI70" i="30"/>
  <c r="Z70" i="30"/>
  <c r="CK70" i="30" s="1"/>
  <c r="J70" i="30"/>
  <c r="BY70" i="30" s="1"/>
  <c r="V70" i="30"/>
  <c r="CH70" i="30" s="1"/>
  <c r="R70" i="30"/>
  <c r="AD70" i="30"/>
  <c r="CN70" i="30" s="1"/>
  <c r="F70" i="30"/>
  <c r="BV70" i="30" s="1"/>
  <c r="N70" i="30"/>
  <c r="CB70" i="30" s="1"/>
  <c r="AI78" i="30"/>
  <c r="Z78" i="30"/>
  <c r="CK78" i="30" s="1"/>
  <c r="J78" i="30"/>
  <c r="BY78" i="30" s="1"/>
  <c r="V78" i="30"/>
  <c r="CH78" i="30" s="1"/>
  <c r="R78" i="30"/>
  <c r="F78" i="30"/>
  <c r="BV78" i="30" s="1"/>
  <c r="N78" i="30"/>
  <c r="CB78" i="30" s="1"/>
  <c r="AD78" i="30"/>
  <c r="CN78" i="30" s="1"/>
  <c r="AI19" i="30"/>
  <c r="AD19" i="30"/>
  <c r="CN19" i="30" s="1"/>
  <c r="N19" i="30"/>
  <c r="CB19" i="30" s="1"/>
  <c r="Z19" i="30"/>
  <c r="CK19" i="30" s="1"/>
  <c r="J19" i="30"/>
  <c r="BY19" i="30" s="1"/>
  <c r="R19" i="30"/>
  <c r="F19" i="30"/>
  <c r="BV19" i="30" s="1"/>
  <c r="V19" i="30"/>
  <c r="CH19" i="30" s="1"/>
  <c r="AI51" i="30"/>
  <c r="AD51" i="30"/>
  <c r="CN51" i="30" s="1"/>
  <c r="N51" i="30"/>
  <c r="CB51" i="30" s="1"/>
  <c r="Z51" i="30"/>
  <c r="CK51" i="30" s="1"/>
  <c r="J51" i="30"/>
  <c r="BY51" i="30" s="1"/>
  <c r="V51" i="30"/>
  <c r="CH51" i="30" s="1"/>
  <c r="F51" i="30"/>
  <c r="BV51" i="30" s="1"/>
  <c r="R51" i="30"/>
  <c r="AI20" i="30"/>
  <c r="AD20" i="30"/>
  <c r="CN20" i="30" s="1"/>
  <c r="N20" i="30"/>
  <c r="CB20" i="30" s="1"/>
  <c r="Z20" i="30"/>
  <c r="CK20" i="30" s="1"/>
  <c r="V20" i="30"/>
  <c r="CH20" i="30" s="1"/>
  <c r="F20" i="30"/>
  <c r="BV20" i="30" s="1"/>
  <c r="R20" i="30"/>
  <c r="J20" i="30"/>
  <c r="BY20" i="30" s="1"/>
  <c r="AI60" i="30"/>
  <c r="AD60" i="30"/>
  <c r="CN60" i="30" s="1"/>
  <c r="N60" i="30"/>
  <c r="CB60" i="30" s="1"/>
  <c r="Z60" i="30"/>
  <c r="CK60" i="30" s="1"/>
  <c r="V60" i="30"/>
  <c r="CH60" i="30" s="1"/>
  <c r="F60" i="30"/>
  <c r="BV60" i="30" s="1"/>
  <c r="J60" i="30"/>
  <c r="BY60" i="30" s="1"/>
  <c r="R60" i="30"/>
  <c r="AI7" i="30"/>
  <c r="J7" i="30"/>
  <c r="BY7" i="30" s="1"/>
  <c r="V7" i="30"/>
  <c r="CH7" i="30" s="1"/>
  <c r="F7" i="30"/>
  <c r="BV7" i="30" s="1"/>
  <c r="R7" i="30"/>
  <c r="AD7" i="30"/>
  <c r="CN7" i="30" s="1"/>
  <c r="Z7" i="30"/>
  <c r="CK7" i="30" s="1"/>
  <c r="N7" i="30"/>
  <c r="CB7" i="30" s="1"/>
  <c r="AI15" i="30"/>
  <c r="J15" i="30"/>
  <c r="BY15" i="30" s="1"/>
  <c r="V15" i="30"/>
  <c r="CH15" i="30" s="1"/>
  <c r="F15" i="30"/>
  <c r="BV15" i="30" s="1"/>
  <c r="R15" i="30"/>
  <c r="N15" i="30"/>
  <c r="CB15" i="30" s="1"/>
  <c r="Z15" i="30"/>
  <c r="CK15" i="30" s="1"/>
  <c r="AD15" i="30"/>
  <c r="CN15" i="30" s="1"/>
  <c r="AI23" i="30"/>
  <c r="J23" i="30"/>
  <c r="BY23" i="30" s="1"/>
  <c r="V23" i="30"/>
  <c r="CH23" i="30" s="1"/>
  <c r="F23" i="30"/>
  <c r="BV23" i="30" s="1"/>
  <c r="R23" i="30"/>
  <c r="AD23" i="30"/>
  <c r="CN23" i="30" s="1"/>
  <c r="Z23" i="30"/>
  <c r="CK23" i="30" s="1"/>
  <c r="N23" i="30"/>
  <c r="CB23" i="30" s="1"/>
  <c r="AI31" i="30"/>
  <c r="J31" i="30"/>
  <c r="BY31" i="30" s="1"/>
  <c r="V31" i="30"/>
  <c r="CH31" i="30" s="1"/>
  <c r="F31" i="30"/>
  <c r="BV31" i="30" s="1"/>
  <c r="R31" i="30"/>
  <c r="AD31" i="30"/>
  <c r="CN31" i="30" s="1"/>
  <c r="N31" i="30"/>
  <c r="CB31" i="30" s="1"/>
  <c r="Z31" i="30"/>
  <c r="CK31" i="30" s="1"/>
  <c r="AI39" i="30"/>
  <c r="J39" i="30"/>
  <c r="BY39" i="30" s="1"/>
  <c r="V39" i="30"/>
  <c r="CH39" i="30" s="1"/>
  <c r="F39" i="30"/>
  <c r="BV39" i="30" s="1"/>
  <c r="R39" i="30"/>
  <c r="AD39" i="30"/>
  <c r="CN39" i="30" s="1"/>
  <c r="Z39" i="30"/>
  <c r="CK39" i="30" s="1"/>
  <c r="N39" i="30"/>
  <c r="CB39" i="30" s="1"/>
  <c r="AI47" i="30"/>
  <c r="J47" i="30"/>
  <c r="BY47" i="30" s="1"/>
  <c r="V47" i="30"/>
  <c r="CH47" i="30" s="1"/>
  <c r="F47" i="30"/>
  <c r="BV47" i="30" s="1"/>
  <c r="R47" i="30"/>
  <c r="AD47" i="30"/>
  <c r="CN47" i="30" s="1"/>
  <c r="N47" i="30"/>
  <c r="CB47" i="30" s="1"/>
  <c r="Z47" i="30"/>
  <c r="CK47" i="30" s="1"/>
  <c r="AI55" i="30"/>
  <c r="J55" i="30"/>
  <c r="BY55" i="30" s="1"/>
  <c r="V55" i="30"/>
  <c r="CH55" i="30" s="1"/>
  <c r="F55" i="30"/>
  <c r="BV55" i="30" s="1"/>
  <c r="R55" i="30"/>
  <c r="AD55" i="30"/>
  <c r="CN55" i="30" s="1"/>
  <c r="Z55" i="30"/>
  <c r="CK55" i="30" s="1"/>
  <c r="N55" i="30"/>
  <c r="CB55" i="30" s="1"/>
  <c r="AI63" i="30"/>
  <c r="J63" i="30"/>
  <c r="BY63" i="30" s="1"/>
  <c r="V63" i="30"/>
  <c r="CH63" i="30" s="1"/>
  <c r="F63" i="30"/>
  <c r="BV63" i="30" s="1"/>
  <c r="R63" i="30"/>
  <c r="AD63" i="30"/>
  <c r="CN63" i="30" s="1"/>
  <c r="Z63" i="30"/>
  <c r="CK63" i="30" s="1"/>
  <c r="N63" i="30"/>
  <c r="CB63" i="30" s="1"/>
  <c r="AI71" i="30"/>
  <c r="J71" i="30"/>
  <c r="BY71" i="30" s="1"/>
  <c r="V71" i="30"/>
  <c r="CH71" i="30" s="1"/>
  <c r="F71" i="30"/>
  <c r="BV71" i="30" s="1"/>
  <c r="R71" i="30"/>
  <c r="AD71" i="30"/>
  <c r="CN71" i="30" s="1"/>
  <c r="N71" i="30"/>
  <c r="CB71" i="30" s="1"/>
  <c r="Z71" i="30"/>
  <c r="CK71" i="30" s="1"/>
  <c r="AI11" i="30"/>
  <c r="AD11" i="30"/>
  <c r="CN11" i="30" s="1"/>
  <c r="N11" i="30"/>
  <c r="CB11" i="30" s="1"/>
  <c r="Z11" i="30"/>
  <c r="CK11" i="30" s="1"/>
  <c r="J11" i="30"/>
  <c r="BY11" i="30" s="1"/>
  <c r="V11" i="30"/>
  <c r="CH11" i="30" s="1"/>
  <c r="F11" i="30"/>
  <c r="BV11" i="30" s="1"/>
  <c r="R11" i="30"/>
  <c r="AI43" i="30"/>
  <c r="AD43" i="30"/>
  <c r="CN43" i="30" s="1"/>
  <c r="N43" i="30"/>
  <c r="CB43" i="30" s="1"/>
  <c r="Z43" i="30"/>
  <c r="CK43" i="30" s="1"/>
  <c r="J43" i="30"/>
  <c r="BY43" i="30" s="1"/>
  <c r="F43" i="30"/>
  <c r="BV43" i="30" s="1"/>
  <c r="R43" i="30"/>
  <c r="V43" i="30"/>
  <c r="CH43" i="30" s="1"/>
  <c r="AI59" i="30"/>
  <c r="AD59" i="30"/>
  <c r="CN59" i="30" s="1"/>
  <c r="N59" i="30"/>
  <c r="CB59" i="30" s="1"/>
  <c r="Z59" i="30"/>
  <c r="CK59" i="30" s="1"/>
  <c r="J59" i="30"/>
  <c r="BY59" i="30" s="1"/>
  <c r="R59" i="30"/>
  <c r="V59" i="30"/>
  <c r="CH59" i="30" s="1"/>
  <c r="F59" i="30"/>
  <c r="BV59" i="30" s="1"/>
  <c r="AI52" i="30"/>
  <c r="AD52" i="30"/>
  <c r="CN52" i="30" s="1"/>
  <c r="N52" i="30"/>
  <c r="CB52" i="30" s="1"/>
  <c r="Z52" i="30"/>
  <c r="CK52" i="30" s="1"/>
  <c r="V52" i="30"/>
  <c r="CH52" i="30" s="1"/>
  <c r="F52" i="30"/>
  <c r="BV52" i="30" s="1"/>
  <c r="R52" i="30"/>
  <c r="J52" i="30"/>
  <c r="BY52" i="30" s="1"/>
  <c r="AI8" i="30"/>
  <c r="V8" i="30"/>
  <c r="CH8" i="30" s="1"/>
  <c r="F8" i="30"/>
  <c r="BV8" i="30" s="1"/>
  <c r="R8" i="30"/>
  <c r="AD8" i="30"/>
  <c r="CN8" i="30" s="1"/>
  <c r="N8" i="30"/>
  <c r="CB8" i="30" s="1"/>
  <c r="J8" i="30"/>
  <c r="BY8" i="30" s="1"/>
  <c r="Z8" i="30"/>
  <c r="CK8" i="30" s="1"/>
  <c r="AI16" i="30"/>
  <c r="V16" i="30"/>
  <c r="CH16" i="30" s="1"/>
  <c r="F16" i="30"/>
  <c r="BV16" i="30" s="1"/>
  <c r="R16" i="30"/>
  <c r="AD16" i="30"/>
  <c r="CN16" i="30" s="1"/>
  <c r="N16" i="30"/>
  <c r="CB16" i="30" s="1"/>
  <c r="J16" i="30"/>
  <c r="BY16" i="30" s="1"/>
  <c r="Z16" i="30"/>
  <c r="CK16" i="30" s="1"/>
  <c r="AI24" i="30"/>
  <c r="V24" i="30"/>
  <c r="CH24" i="30" s="1"/>
  <c r="F24" i="30"/>
  <c r="BV24" i="30" s="1"/>
  <c r="R24" i="30"/>
  <c r="AD24" i="30"/>
  <c r="CN24" i="30" s="1"/>
  <c r="N24" i="30"/>
  <c r="CB24" i="30" s="1"/>
  <c r="Z24" i="30"/>
  <c r="CK24" i="30" s="1"/>
  <c r="J24" i="30"/>
  <c r="BY24" i="30" s="1"/>
  <c r="AI32" i="30"/>
  <c r="V32" i="30"/>
  <c r="CH32" i="30" s="1"/>
  <c r="F32" i="30"/>
  <c r="BV32" i="30" s="1"/>
  <c r="R32" i="30"/>
  <c r="AD32" i="30"/>
  <c r="CN32" i="30" s="1"/>
  <c r="N32" i="30"/>
  <c r="CB32" i="30" s="1"/>
  <c r="J32" i="30"/>
  <c r="BY32" i="30" s="1"/>
  <c r="Z32" i="30"/>
  <c r="CK32" i="30" s="1"/>
  <c r="AI40" i="30"/>
  <c r="V40" i="30"/>
  <c r="CH40" i="30" s="1"/>
  <c r="F40" i="30"/>
  <c r="BV40" i="30" s="1"/>
  <c r="R40" i="30"/>
  <c r="AD40" i="30"/>
  <c r="CN40" i="30" s="1"/>
  <c r="N40" i="30"/>
  <c r="CB40" i="30" s="1"/>
  <c r="Z40" i="30"/>
  <c r="CK40" i="30" s="1"/>
  <c r="J40" i="30"/>
  <c r="BY40" i="30" s="1"/>
  <c r="AI48" i="30"/>
  <c r="V48" i="30"/>
  <c r="CH48" i="30" s="1"/>
  <c r="F48" i="30"/>
  <c r="BV48" i="30" s="1"/>
  <c r="R48" i="30"/>
  <c r="AD48" i="30"/>
  <c r="CN48" i="30" s="1"/>
  <c r="N48" i="30"/>
  <c r="CB48" i="30" s="1"/>
  <c r="J48" i="30"/>
  <c r="BY48" i="30" s="1"/>
  <c r="Z48" i="30"/>
  <c r="CK48" i="30" s="1"/>
  <c r="AI56" i="30"/>
  <c r="V56" i="30"/>
  <c r="CH56" i="30" s="1"/>
  <c r="F56" i="30"/>
  <c r="BV56" i="30" s="1"/>
  <c r="R56" i="30"/>
  <c r="AD56" i="30"/>
  <c r="CN56" i="30" s="1"/>
  <c r="N56" i="30"/>
  <c r="CB56" i="30" s="1"/>
  <c r="J56" i="30"/>
  <c r="BY56" i="30" s="1"/>
  <c r="Z56" i="30"/>
  <c r="CK56" i="30" s="1"/>
  <c r="AI64" i="30"/>
  <c r="V64" i="30"/>
  <c r="CH64" i="30" s="1"/>
  <c r="F64" i="30"/>
  <c r="BV64" i="30" s="1"/>
  <c r="R64" i="30"/>
  <c r="AD64" i="30"/>
  <c r="CN64" i="30" s="1"/>
  <c r="N64" i="30"/>
  <c r="CB64" i="30" s="1"/>
  <c r="Z64" i="30"/>
  <c r="CK64" i="30" s="1"/>
  <c r="J64" i="30"/>
  <c r="BY64" i="30" s="1"/>
  <c r="AI72" i="30"/>
  <c r="V72" i="30"/>
  <c r="CH72" i="30" s="1"/>
  <c r="F72" i="30"/>
  <c r="BV72" i="30" s="1"/>
  <c r="R72" i="30"/>
  <c r="AD72" i="30"/>
  <c r="CN72" i="30" s="1"/>
  <c r="N72" i="30"/>
  <c r="CB72" i="30" s="1"/>
  <c r="Z72" i="30"/>
  <c r="CK72" i="30" s="1"/>
  <c r="J72" i="30"/>
  <c r="BY72" i="30" s="1"/>
  <c r="AA10" i="1"/>
  <c r="AA18" i="1"/>
  <c r="AA26" i="1"/>
  <c r="AA34" i="1"/>
  <c r="AA50" i="1"/>
  <c r="AA58" i="1"/>
  <c r="AA66" i="1"/>
  <c r="AA74" i="1"/>
  <c r="AA8" i="1"/>
  <c r="AA16" i="1"/>
  <c r="AA24" i="1"/>
  <c r="AA32" i="1"/>
  <c r="AA40" i="1"/>
  <c r="AA48" i="1"/>
  <c r="AA56" i="1"/>
  <c r="AA64" i="1"/>
  <c r="AA72" i="1"/>
  <c r="AA17" i="1"/>
  <c r="AA25" i="1"/>
  <c r="AA13" i="1"/>
  <c r="AA37" i="1"/>
  <c r="AA45" i="1"/>
  <c r="AA53" i="1"/>
  <c r="AA61" i="1"/>
  <c r="AA10" i="6"/>
  <c r="AA78" i="1"/>
  <c r="AA73" i="1"/>
  <c r="AA71" i="1"/>
  <c r="AA70" i="1"/>
  <c r="AA65" i="1"/>
  <c r="AA63" i="1"/>
  <c r="AA62" i="1"/>
  <c r="AA57" i="1"/>
  <c r="AA55" i="1"/>
  <c r="AA54" i="1"/>
  <c r="AA49" i="1"/>
  <c r="AA47" i="1"/>
  <c r="AA46" i="1"/>
  <c r="AA42" i="1"/>
  <c r="AA41" i="1"/>
  <c r="AA39" i="1"/>
  <c r="AA38" i="1"/>
  <c r="AA33" i="1"/>
  <c r="AA31" i="1"/>
  <c r="AA30" i="1"/>
  <c r="AA29" i="1"/>
  <c r="AA23" i="1"/>
  <c r="AA22" i="1"/>
  <c r="AA21" i="1"/>
  <c r="AA15" i="1"/>
  <c r="AA14" i="1"/>
  <c r="AA9" i="1"/>
  <c r="AA7" i="1"/>
  <c r="AA6" i="1"/>
  <c r="AA5" i="1"/>
  <c r="E9" i="5"/>
  <c r="E8" i="5"/>
  <c r="E7" i="5"/>
  <c r="E6" i="5"/>
  <c r="E5" i="5"/>
  <c r="AA7" i="6"/>
  <c r="AA9" i="6"/>
  <c r="AA8" i="6"/>
  <c r="Q79" i="1"/>
  <c r="Y13" i="6"/>
  <c r="Z13" i="6"/>
  <c r="U13" i="6"/>
  <c r="AA11" i="1"/>
  <c r="AA19" i="1"/>
  <c r="AA27" i="1"/>
  <c r="AA35" i="1"/>
  <c r="AA43" i="1"/>
  <c r="AA51" i="1"/>
  <c r="AA59" i="1"/>
  <c r="AA67" i="1"/>
  <c r="AA75" i="1"/>
  <c r="E11" i="5"/>
  <c r="AA11" i="6"/>
  <c r="AA12" i="6"/>
  <c r="AA5" i="6"/>
  <c r="AA6" i="6"/>
  <c r="V13" i="6"/>
  <c r="I79" i="1"/>
  <c r="S13" i="6"/>
  <c r="J79" i="1"/>
  <c r="K13" i="6"/>
  <c r="E79" i="1"/>
  <c r="W13" i="6"/>
  <c r="T13" i="6"/>
  <c r="X13" i="6"/>
  <c r="DJ8" i="30" l="1"/>
  <c r="DL8" i="30" s="1"/>
  <c r="DJ32" i="30"/>
  <c r="DL32" i="30" s="1"/>
  <c r="DJ13" i="30"/>
  <c r="DL13" i="30" s="1"/>
  <c r="DJ6" i="30"/>
  <c r="DL6" i="30" s="1"/>
  <c r="DJ54" i="30"/>
  <c r="DL54" i="30" s="1"/>
  <c r="DJ78" i="30"/>
  <c r="DL78" i="30" s="1"/>
  <c r="DJ45" i="30"/>
  <c r="DL45" i="30" s="1"/>
  <c r="DJ39" i="30"/>
  <c r="DL39" i="30" s="1"/>
  <c r="DJ63" i="30"/>
  <c r="DL63" i="30" s="1"/>
  <c r="DJ12" i="30"/>
  <c r="DL12" i="30" s="1"/>
  <c r="DJ36" i="30"/>
  <c r="DL36" i="30" s="1"/>
  <c r="DJ60" i="30"/>
  <c r="DL60" i="30" s="1"/>
  <c r="DJ77" i="30"/>
  <c r="DL77" i="30" s="1"/>
  <c r="DJ10" i="30"/>
  <c r="DL10" i="30" s="1"/>
  <c r="DJ34" i="30"/>
  <c r="DL34" i="30" s="1"/>
  <c r="DJ58" i="30"/>
  <c r="DL58" i="30" s="1"/>
  <c r="DJ25" i="30"/>
  <c r="DL25" i="30" s="1"/>
  <c r="DJ57" i="30"/>
  <c r="DL57" i="30" s="1"/>
  <c r="DJ19" i="30"/>
  <c r="DL19" i="30" s="1"/>
  <c r="DJ43" i="30"/>
  <c r="DL43" i="30" s="1"/>
  <c r="DJ67" i="30"/>
  <c r="DL67" i="30" s="1"/>
  <c r="DG43" i="30"/>
  <c r="DI43" i="30" s="1"/>
  <c r="DJ5" i="30"/>
  <c r="DL5" i="30" s="1"/>
  <c r="DJ16" i="30"/>
  <c r="DL16" i="30" s="1"/>
  <c r="DJ40" i="30"/>
  <c r="DL40" i="30" s="1"/>
  <c r="DJ64" i="30"/>
  <c r="DL64" i="30" s="1"/>
  <c r="DJ21" i="30"/>
  <c r="DL21" i="30" s="1"/>
  <c r="DJ14" i="30"/>
  <c r="DL14" i="30" s="1"/>
  <c r="DJ38" i="30"/>
  <c r="DL38" i="30" s="1"/>
  <c r="DJ62" i="30"/>
  <c r="DL62" i="30" s="1"/>
  <c r="DJ69" i="30"/>
  <c r="DL69" i="30" s="1"/>
  <c r="DJ61" i="30"/>
  <c r="DL61" i="30" s="1"/>
  <c r="DJ23" i="30"/>
  <c r="DL23" i="30" s="1"/>
  <c r="DJ47" i="30"/>
  <c r="DL47" i="30" s="1"/>
  <c r="DJ71" i="30"/>
  <c r="DL71" i="30" s="1"/>
  <c r="DG26" i="30"/>
  <c r="DI26" i="30" s="1"/>
  <c r="DJ17" i="30"/>
  <c r="DL17" i="30" s="1"/>
  <c r="DJ20" i="30"/>
  <c r="DL20" i="30" s="1"/>
  <c r="DJ44" i="30"/>
  <c r="DL44" i="30" s="1"/>
  <c r="DJ68" i="30"/>
  <c r="DL68" i="30" s="1"/>
  <c r="DJ37" i="30"/>
  <c r="DL37" i="30" s="1"/>
  <c r="DJ18" i="30"/>
  <c r="DL18" i="30" s="1"/>
  <c r="DJ42" i="30"/>
  <c r="DL42" i="30" s="1"/>
  <c r="DJ66" i="30"/>
  <c r="DL66" i="30" s="1"/>
  <c r="DJ9" i="30"/>
  <c r="DL9" i="30" s="1"/>
  <c r="DJ73" i="30"/>
  <c r="DL73" i="30" s="1"/>
  <c r="DJ27" i="30"/>
  <c r="DL27" i="30" s="1"/>
  <c r="DJ51" i="30"/>
  <c r="DL51" i="30" s="1"/>
  <c r="DJ75" i="30"/>
  <c r="DL75" i="30" s="1"/>
  <c r="DG74" i="30"/>
  <c r="DI74" i="30" s="1"/>
  <c r="DJ56" i="30"/>
  <c r="DL56" i="30" s="1"/>
  <c r="DJ30" i="30"/>
  <c r="DL30" i="30" s="1"/>
  <c r="DJ15" i="30"/>
  <c r="DL15" i="30" s="1"/>
  <c r="DJ33" i="30"/>
  <c r="DL33" i="30" s="1"/>
  <c r="DJ24" i="30"/>
  <c r="DL24" i="30" s="1"/>
  <c r="DJ48" i="30"/>
  <c r="DL48" i="30" s="1"/>
  <c r="DJ72" i="30"/>
  <c r="DL72" i="30" s="1"/>
  <c r="DJ53" i="30"/>
  <c r="DL53" i="30" s="1"/>
  <c r="DJ22" i="30"/>
  <c r="DL22" i="30" s="1"/>
  <c r="DJ46" i="30"/>
  <c r="DL46" i="30" s="1"/>
  <c r="DJ70" i="30"/>
  <c r="DL70" i="30" s="1"/>
  <c r="DJ29" i="30"/>
  <c r="DL29" i="30" s="1"/>
  <c r="DJ7" i="30"/>
  <c r="DL7" i="30" s="1"/>
  <c r="DJ31" i="30"/>
  <c r="DL31" i="30" s="1"/>
  <c r="DJ55" i="30"/>
  <c r="DL55" i="30" s="1"/>
  <c r="DG28" i="30"/>
  <c r="DI28" i="30" s="1"/>
  <c r="DG39" i="30"/>
  <c r="DI39" i="30" s="1"/>
  <c r="DG63" i="30"/>
  <c r="DI63" i="30" s="1"/>
  <c r="DG47" i="30"/>
  <c r="DI47" i="30" s="1"/>
  <c r="DG12" i="30"/>
  <c r="DI12" i="30" s="1"/>
  <c r="DG17" i="30"/>
  <c r="DI17" i="30" s="1"/>
  <c r="DG10" i="30"/>
  <c r="DI10" i="30" s="1"/>
  <c r="DG44" i="30"/>
  <c r="DI44" i="30" s="1"/>
  <c r="DG49" i="30"/>
  <c r="DI49" i="30" s="1"/>
  <c r="DG42" i="30"/>
  <c r="DI42" i="30" s="1"/>
  <c r="DG60" i="30"/>
  <c r="DI60" i="30" s="1"/>
  <c r="DG65" i="30"/>
  <c r="DI65" i="30" s="1"/>
  <c r="DG58" i="30"/>
  <c r="DI58" i="30" s="1"/>
  <c r="DG55" i="30"/>
  <c r="DI55" i="30" s="1"/>
  <c r="DG16" i="30"/>
  <c r="DI16" i="30" s="1"/>
  <c r="DG32" i="30"/>
  <c r="DI32" i="30" s="1"/>
  <c r="DG48" i="30"/>
  <c r="DI48" i="30" s="1"/>
  <c r="DG64" i="30"/>
  <c r="DI64" i="30" s="1"/>
  <c r="DG19" i="30"/>
  <c r="DI19" i="30" s="1"/>
  <c r="DG5" i="30"/>
  <c r="DI5" i="30" s="1"/>
  <c r="DG21" i="30"/>
  <c r="DI21" i="30" s="1"/>
  <c r="DG37" i="30"/>
  <c r="DI37" i="30" s="1"/>
  <c r="DG53" i="30"/>
  <c r="DI53" i="30" s="1"/>
  <c r="DG69" i="30"/>
  <c r="DI69" i="30" s="1"/>
  <c r="DG7" i="30"/>
  <c r="DI7" i="30" s="1"/>
  <c r="DG59" i="30"/>
  <c r="DI59" i="30" s="1"/>
  <c r="DG14" i="30"/>
  <c r="DI14" i="30" s="1"/>
  <c r="DG30" i="30"/>
  <c r="DI30" i="30" s="1"/>
  <c r="DG46" i="30"/>
  <c r="DI46" i="30" s="1"/>
  <c r="DG62" i="30"/>
  <c r="DI62" i="30" s="1"/>
  <c r="DG78" i="30"/>
  <c r="DI78" i="30" s="1"/>
  <c r="DG15" i="30"/>
  <c r="DI15" i="30" s="1"/>
  <c r="DG75" i="30"/>
  <c r="DI75" i="30" s="1"/>
  <c r="DG20" i="30"/>
  <c r="DI20" i="30" s="1"/>
  <c r="DG36" i="30"/>
  <c r="DI36" i="30" s="1"/>
  <c r="DG52" i="30"/>
  <c r="DI52" i="30" s="1"/>
  <c r="DG68" i="30"/>
  <c r="DI68" i="30" s="1"/>
  <c r="DG35" i="30"/>
  <c r="DI35" i="30" s="1"/>
  <c r="DG9" i="30"/>
  <c r="DI9" i="30" s="1"/>
  <c r="DG25" i="30"/>
  <c r="DI25" i="30" s="1"/>
  <c r="DG41" i="30"/>
  <c r="DI41" i="30" s="1"/>
  <c r="DG57" i="30"/>
  <c r="DI57" i="30" s="1"/>
  <c r="DG73" i="30"/>
  <c r="DI73" i="30" s="1"/>
  <c r="DG23" i="30"/>
  <c r="DI23" i="30" s="1"/>
  <c r="DG67" i="30"/>
  <c r="DI67" i="30" s="1"/>
  <c r="DG18" i="30"/>
  <c r="DI18" i="30" s="1"/>
  <c r="DG34" i="30"/>
  <c r="DI34" i="30" s="1"/>
  <c r="DG50" i="30"/>
  <c r="DI50" i="30" s="1"/>
  <c r="DG66" i="30"/>
  <c r="DI66" i="30" s="1"/>
  <c r="DG11" i="30"/>
  <c r="DI11" i="30" s="1"/>
  <c r="DG27" i="30"/>
  <c r="DI27" i="30" s="1"/>
  <c r="DG8" i="30"/>
  <c r="DI8" i="30" s="1"/>
  <c r="DG24" i="30"/>
  <c r="DI24" i="30" s="1"/>
  <c r="DG40" i="30"/>
  <c r="DI40" i="30" s="1"/>
  <c r="DG56" i="30"/>
  <c r="DI56" i="30" s="1"/>
  <c r="DG72" i="30"/>
  <c r="DI72" i="30" s="1"/>
  <c r="DG51" i="30"/>
  <c r="DI51" i="30" s="1"/>
  <c r="DG13" i="30"/>
  <c r="DI13" i="30" s="1"/>
  <c r="DG29" i="30"/>
  <c r="DI29" i="30" s="1"/>
  <c r="DG45" i="30"/>
  <c r="DI45" i="30" s="1"/>
  <c r="DG61" i="30"/>
  <c r="DI61" i="30" s="1"/>
  <c r="DG77" i="30"/>
  <c r="DI77" i="30" s="1"/>
  <c r="DG31" i="30"/>
  <c r="DI31" i="30" s="1"/>
  <c r="DG6" i="30"/>
  <c r="DI6" i="30" s="1"/>
  <c r="DG22" i="30"/>
  <c r="DI22" i="30" s="1"/>
  <c r="DG38" i="30"/>
  <c r="DI38" i="30" s="1"/>
  <c r="DG54" i="30"/>
  <c r="DI54" i="30" s="1"/>
  <c r="DG70" i="30"/>
  <c r="DI70" i="30" s="1"/>
  <c r="DG71" i="30"/>
  <c r="DI71" i="30" s="1"/>
  <c r="CE48" i="30"/>
  <c r="CE60" i="30"/>
  <c r="CE62" i="30"/>
  <c r="CE68" i="30"/>
  <c r="CE69" i="30"/>
  <c r="CE74" i="30"/>
  <c r="CE50" i="30"/>
  <c r="CE42" i="30"/>
  <c r="CE26" i="30"/>
  <c r="CE18" i="30"/>
  <c r="CE10" i="30"/>
  <c r="CE73" i="30"/>
  <c r="CE57" i="30"/>
  <c r="CE49" i="30"/>
  <c r="CE41" i="30"/>
  <c r="CE33" i="30"/>
  <c r="CE25" i="30"/>
  <c r="CE17" i="30"/>
  <c r="CE9" i="30"/>
  <c r="CE52" i="30"/>
  <c r="CE43" i="30"/>
  <c r="CE20" i="30"/>
  <c r="CE36" i="30"/>
  <c r="CE12" i="30"/>
  <c r="CE75" i="30"/>
  <c r="CE72" i="30"/>
  <c r="CE64" i="30"/>
  <c r="CE51" i="30"/>
  <c r="CE29" i="30"/>
  <c r="CE65" i="30"/>
  <c r="CE19" i="30"/>
  <c r="CE77" i="30"/>
  <c r="CE53" i="30"/>
  <c r="CE45" i="30"/>
  <c r="CE37" i="30"/>
  <c r="CE13" i="30"/>
  <c r="CE76" i="30"/>
  <c r="CE28" i="30"/>
  <c r="CE56" i="30"/>
  <c r="CE40" i="30"/>
  <c r="CE32" i="30"/>
  <c r="CE24" i="30"/>
  <c r="CE16" i="30"/>
  <c r="CE8" i="30"/>
  <c r="CE11" i="30"/>
  <c r="CE27" i="30"/>
  <c r="CE21" i="30"/>
  <c r="CE67" i="30"/>
  <c r="CE35" i="30"/>
  <c r="CE66" i="30"/>
  <c r="CE58" i="30"/>
  <c r="CE34" i="30"/>
  <c r="CE59" i="30"/>
  <c r="CE71" i="30"/>
  <c r="CE63" i="30"/>
  <c r="CE55" i="30"/>
  <c r="CE47" i="30"/>
  <c r="CE39" i="30"/>
  <c r="CE31" i="30"/>
  <c r="CE23" i="30"/>
  <c r="CE15" i="30"/>
  <c r="CE7" i="30"/>
  <c r="CE78" i="30"/>
  <c r="CE70" i="30"/>
  <c r="CE54" i="30"/>
  <c r="CE46" i="30"/>
  <c r="CE38" i="30"/>
  <c r="CE30" i="30"/>
  <c r="CE22" i="30"/>
  <c r="CE14" i="30"/>
  <c r="CE6" i="30"/>
  <c r="CE61" i="30"/>
  <c r="CE44" i="30"/>
  <c r="C12" i="5"/>
  <c r="S79" i="1"/>
  <c r="E12" i="5"/>
  <c r="Z79" i="1"/>
  <c r="G11" i="5"/>
  <c r="Y79" i="1"/>
  <c r="G10" i="5"/>
  <c r="X79" i="1"/>
  <c r="G9" i="5"/>
  <c r="W79" i="1"/>
  <c r="G8" i="5"/>
  <c r="V79" i="1"/>
  <c r="G7" i="5"/>
  <c r="U79" i="1"/>
  <c r="G6" i="5"/>
  <c r="K79" i="1"/>
  <c r="T79" i="1"/>
  <c r="G5" i="5"/>
  <c r="AA13" i="6"/>
  <c r="D12" i="5" l="1"/>
  <c r="D5" i="5"/>
  <c r="F10" i="5"/>
  <c r="F12" i="5"/>
  <c r="F11" i="5"/>
  <c r="F9" i="5"/>
  <c r="F8" i="5"/>
  <c r="F7" i="5"/>
  <c r="F6" i="5"/>
  <c r="D6" i="5"/>
  <c r="D10" i="5"/>
  <c r="D11" i="5"/>
  <c r="D7" i="5"/>
  <c r="D9" i="5"/>
  <c r="D8" i="5"/>
  <c r="F5" i="5"/>
  <c r="AA79" i="1"/>
  <c r="G12" i="5"/>
  <c r="H5" i="5" l="1"/>
  <c r="H12" i="5"/>
  <c r="H11" i="5"/>
  <c r="H9" i="5"/>
  <c r="H7" i="5"/>
  <c r="H8" i="5"/>
  <c r="H6" i="5"/>
  <c r="H10" i="5"/>
</calcChain>
</file>

<file path=xl/sharedStrings.xml><?xml version="1.0" encoding="utf-8"?>
<sst xmlns="http://schemas.openxmlformats.org/spreadsheetml/2006/main" count="2345" uniqueCount="251">
  <si>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</si>
  <si>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</si>
  <si>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</si>
  <si>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</si>
  <si>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</si>
  <si>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</si>
  <si>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</si>
  <si>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</si>
  <si>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</si>
  <si>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</si>
  <si>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</si>
  <si>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</si>
  <si>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</si>
  <si>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</si>
  <si>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</si>
  <si>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</si>
  <si>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</si>
  <si>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</si>
  <si>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</si>
  <si>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</si>
  <si>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</si>
  <si>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</si>
  <si>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</si>
  <si>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</si>
  <si>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</si>
  <si>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</si>
  <si>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</si>
  <si>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</si>
  <si>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</si>
  <si>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</si>
  <si>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</si>
  <si>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</si>
  <si>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</si>
  <si>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</si>
  <si>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</si>
  <si>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</si>
  <si>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</si>
  <si>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</si>
  <si>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</si>
  <si>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</si>
  <si>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</si>
  <si>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</si>
  <si>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</si>
  <si>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</si>
  <si>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</si>
  <si>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</si>
  <si>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</si>
  <si>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</si>
  <si>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</si>
  <si>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</si>
  <si>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</si>
  <si>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</si>
  <si>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</si>
  <si>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</si>
  <si>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</si>
  <si>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</si>
  <si>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</si>
  <si>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</si>
  <si>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</si>
  <si>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</si>
  <si>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</si>
  <si>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</si>
  <si>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</si>
  <si>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</si>
  <si>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</si>
  <si>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</si>
  <si>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</si>
  <si>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</si>
  <si>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</si>
  <si>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</si>
  <si>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</si>
  <si>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</si>
  <si>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</si>
  <si>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</si>
  <si>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</si>
  <si>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</si>
  <si>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</si>
  <si>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被保険者数</t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</si>
  <si>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</si>
  <si>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</si>
  <si>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</si>
  <si>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</si>
  <si>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</si>
  <si>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</si>
  <si>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</si>
  <si>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</si>
  <si>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</si>
  <si>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</si>
  <si>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</si>
  <si>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</si>
  <si>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</si>
  <si>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</si>
  <si>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</si>
  <si>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</si>
  <si>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糖尿病</t>
    <rPh sb="0" eb="3">
      <t>トウニョウビョウ</t>
    </rPh>
    <phoneticPr fontId="3"/>
  </si>
  <si>
    <t>高血圧症</t>
    <rPh sb="0" eb="3">
      <t>コウケツアツ</t>
    </rPh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</si>
  <si>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</si>
  <si>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</si>
  <si>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</si>
  <si>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</si>
  <si>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</si>
  <si>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</si>
  <si>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</si>
  <si>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</si>
  <si>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</si>
  <si>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</si>
  <si>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</si>
  <si>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</si>
  <si>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</si>
  <si>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</si>
  <si>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</si>
  <si>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</si>
  <si>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</si>
  <si>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</si>
  <si>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</si>
  <si>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</si>
  <si>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地区</t>
    <rPh sb="0" eb="2">
      <t>チク</t>
    </rPh>
    <phoneticPr fontId="3"/>
  </si>
  <si>
    <t>地区別</t>
    <rPh sb="0" eb="2">
      <t>チク</t>
    </rPh>
    <rPh sb="2" eb="3">
      <t>ベツ</t>
    </rPh>
    <phoneticPr fontId="3"/>
  </si>
  <si>
    <t>【グラフ用】</t>
    <rPh sb="4" eb="5">
      <t>ヨウ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</si>
  <si>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</si>
  <si>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</si>
  <si>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</si>
  <si>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</si>
  <si>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</si>
  <si>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</si>
  <si>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</si>
  <si>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</si>
  <si>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</si>
  <si>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</si>
  <si>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</si>
  <si>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</si>
  <si>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</si>
  <si>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</si>
  <si>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</si>
  <si>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</si>
  <si>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</si>
  <si>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</si>
  <si>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</si>
  <si>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</si>
  <si>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</si>
  <si>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</si>
  <si>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</si>
  <si>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</si>
  <si>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</si>
  <si>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9"/>
  </si>
  <si>
    <t>要介護5</t>
    <rPh sb="0" eb="3">
      <t>ヨウカイゴ</t>
    </rPh>
    <phoneticPr fontId="3"/>
  </si>
  <si>
    <t>脂質異常症</t>
    <rPh sb="0" eb="5">
      <t>シシツイジョウショウ</t>
    </rPh>
    <phoneticPr fontId="3"/>
  </si>
  <si>
    <t>人数(人)</t>
    <rPh sb="0" eb="2">
      <t>ニンズウ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</si>
  <si>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</si>
  <si>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</si>
  <si>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-</t>
    <phoneticPr fontId="3"/>
  </si>
  <si>
    <t>　　　「地域の全体像の把握」</t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</si>
  <si>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</si>
  <si>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>資格確認日…1日でも資格があれば分析対象としている。</t>
    <phoneticPr fontId="39"/>
  </si>
  <si>
    <t>有病状況(%)</t>
    <rPh sb="0" eb="1">
      <t>ユウ</t>
    </rPh>
    <rPh sb="1" eb="2">
      <t>ビョウ</t>
    </rPh>
    <rPh sb="2" eb="4">
      <t>ジョウキョウ</t>
    </rPh>
    <phoneticPr fontId="3"/>
  </si>
  <si>
    <t>性別</t>
    <rPh sb="0" eb="2">
      <t>セイベツ</t>
    </rPh>
    <phoneticPr fontId="3"/>
  </si>
  <si>
    <t>割合(%)
(長期入院
患者数合計に占める
割合)</t>
    <rPh sb="0" eb="2">
      <t>ワリアイ</t>
    </rPh>
    <rPh sb="7" eb="9">
      <t>チョウキ</t>
    </rPh>
    <rPh sb="9" eb="11">
      <t>ニュウイン</t>
    </rPh>
    <rPh sb="12" eb="15">
      <t>カンジャスウ</t>
    </rPh>
    <rPh sb="14" eb="15">
      <t>スウ</t>
    </rPh>
    <rPh sb="15" eb="17">
      <t>ゴウケイ</t>
    </rPh>
    <rPh sb="18" eb="19">
      <t>シ</t>
    </rPh>
    <rPh sb="22" eb="24">
      <t>ワリアイ</t>
    </rPh>
    <phoneticPr fontId="3"/>
  </si>
  <si>
    <t>※KDBデータが欠損している地区は「-」と表示している。</t>
    <rPh sb="8" eb="10">
      <t>ケッソン</t>
    </rPh>
    <rPh sb="14" eb="16">
      <t>チク</t>
    </rPh>
    <rPh sb="21" eb="23">
      <t>ヒョウジ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</si>
  <si>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</si>
  <si>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</si>
  <si>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</si>
  <si>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全体(人)</t>
    <rPh sb="0" eb="2">
      <t>ゼンタイ</t>
    </rPh>
    <rPh sb="3" eb="4">
      <t>ニン</t>
    </rPh>
    <phoneticPr fontId="3"/>
  </si>
  <si>
    <t>認定率(%)</t>
    <phoneticPr fontId="3"/>
  </si>
  <si>
    <t xml:space="preserve"> 　　 国保データベース(KDB)システム</t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</si>
  <si>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</si>
  <si>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(長期入院患者数合計に占める割合)</t>
    <rPh sb="0" eb="2">
      <t>ワリアイ</t>
    </rPh>
    <rPh sb="7" eb="9">
      <t>チョウキ</t>
    </rPh>
    <rPh sb="9" eb="11">
      <t>ニュウイン</t>
    </rPh>
    <rPh sb="11" eb="14">
      <t>カンジャスウ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</si>
  <si>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長期入院患者割合(%)
(被保険者数に占める割合)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2" eb="24">
      <t>ワリアイ</t>
    </rPh>
    <phoneticPr fontId="3"/>
  </si>
  <si>
    <t>患者数
(人)</t>
    <rPh sb="0" eb="3">
      <t>カンジャスウ</t>
    </rPh>
    <rPh sb="5" eb="6">
      <t>ニン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</si>
  <si>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</si>
  <si>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一件当たり給付費(円)</t>
    <rPh sb="0" eb="1">
      <t>イチ</t>
    </rPh>
    <rPh sb="5" eb="7">
      <t>キュウフ</t>
    </rPh>
    <rPh sb="7" eb="8">
      <t>ヒ</t>
    </rPh>
    <phoneticPr fontId="3"/>
  </si>
  <si>
    <t>実人数(人)</t>
  </si>
  <si>
    <t>実人数(人)</t>
    <rPh sb="0" eb="1">
      <t>ジツ</t>
    </rPh>
    <rPh sb="1" eb="3">
      <t>ニンズウ</t>
    </rPh>
    <rPh sb="4" eb="5">
      <t>ニン</t>
    </rPh>
    <phoneticPr fontId="3"/>
  </si>
  <si>
    <t>死因割合(%)</t>
    <rPh sb="0" eb="2">
      <t>シイン</t>
    </rPh>
    <rPh sb="2" eb="4">
      <t>ワリアイ</t>
    </rPh>
    <phoneticPr fontId="3"/>
  </si>
  <si>
    <t>患者数(人)</t>
    <rPh sb="0" eb="3">
      <t>カンジャスウ</t>
    </rPh>
    <phoneticPr fontId="3"/>
  </si>
  <si>
    <t>割合(%)</t>
    <rPh sb="0" eb="2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</si>
  <si>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</si>
  <si>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</si>
  <si>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</si>
  <si>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被保険者数</t>
    <phoneticPr fontId="3"/>
  </si>
  <si>
    <t>長期入院…レセプトに記載されている入院年月日から求めた入院月数が6カ月以上のもの。1カ月を30日とする。</t>
    <rPh sb="0" eb="2">
      <t>チョウキ</t>
    </rPh>
    <rPh sb="2" eb="4">
      <t>ニュウイン</t>
    </rPh>
    <rPh sb="24" eb="25">
      <t>モト</t>
    </rPh>
    <rPh sb="27" eb="29">
      <t>ニュウイン</t>
    </rPh>
    <rPh sb="29" eb="31">
      <t>ゲッスウ</t>
    </rPh>
    <rPh sb="34" eb="35">
      <t>ゲツ</t>
    </rPh>
    <rPh sb="35" eb="37">
      <t>イジョウ</t>
    </rPh>
    <phoneticPr fontId="3"/>
  </si>
  <si>
    <t>大阪府後期高齢者医療広域連合</t>
  </si>
  <si>
    <t>標準化死亡比 男性</t>
    <rPh sb="0" eb="3">
      <t>ヒョウジュンカ</t>
    </rPh>
    <rPh sb="3" eb="6">
      <t>シボウヒ</t>
    </rPh>
    <rPh sb="7" eb="9">
      <t>ダンセイ</t>
    </rPh>
    <phoneticPr fontId="3"/>
  </si>
  <si>
    <t>標準化死亡比 女性</t>
    <rPh sb="0" eb="3">
      <t>ヒョウジュンカ</t>
    </rPh>
    <rPh sb="3" eb="6">
      <t>シボウヒ</t>
    </rPh>
    <rPh sb="7" eb="9">
      <t>ジョセイ</t>
    </rPh>
    <phoneticPr fontId="3"/>
  </si>
  <si>
    <t>広域連合全体</t>
    <rPh sb="0" eb="6">
      <t>コウイキレンゴウゼンタイ</t>
    </rPh>
    <phoneticPr fontId="3"/>
  </si>
  <si>
    <t>【ラベル作成用】</t>
  </si>
  <si>
    <t>【表作成用】</t>
    <rPh sb="1" eb="5">
      <t>ヒョウサクセイヨウ</t>
    </rPh>
    <phoneticPr fontId="3"/>
  </si>
  <si>
    <t>脂質異常症</t>
  </si>
  <si>
    <t>筋・骨格</t>
  </si>
  <si>
    <t>-</t>
  </si>
  <si>
    <t>【グラフラベル用】</t>
    <phoneticPr fontId="3"/>
  </si>
  <si>
    <t>市区町村</t>
    <rPh sb="1" eb="2">
      <t>ク</t>
    </rPh>
    <phoneticPr fontId="3"/>
  </si>
  <si>
    <t>全年齢</t>
    <rPh sb="0" eb="3">
      <t>ゼンネンレイ</t>
    </rPh>
    <phoneticPr fontId="3"/>
  </si>
  <si>
    <t>【グラフラベル用】</t>
    <rPh sb="7" eb="8">
      <t>ヨウ</t>
    </rPh>
    <phoneticPr fontId="3"/>
  </si>
  <si>
    <t>広域連合
全体</t>
    <rPh sb="0" eb="2">
      <t>コウイキ</t>
    </rPh>
    <rPh sb="2" eb="4">
      <t>レンゴウ</t>
    </rPh>
    <rPh sb="5" eb="7">
      <t>ゼンタイ</t>
    </rPh>
    <phoneticPr fontId="3"/>
  </si>
  <si>
    <t>男性　</t>
    <rPh sb="0" eb="2">
      <t>ダンセイ</t>
    </rPh>
    <phoneticPr fontId="3"/>
  </si>
  <si>
    <t>女性　</t>
    <rPh sb="0" eb="2">
      <t>ジョセイ</t>
    </rPh>
    <phoneticPr fontId="3"/>
  </si>
  <si>
    <t>R3年度</t>
    <rPh sb="2" eb="4">
      <t>ネンド</t>
    </rPh>
    <phoneticPr fontId="3"/>
  </si>
  <si>
    <t>R2年度市区町村別数値</t>
  </si>
  <si>
    <t>R2年度</t>
    <rPh sb="2" eb="4">
      <t>ネンド</t>
    </rPh>
    <phoneticPr fontId="3"/>
  </si>
  <si>
    <t>前年度との差分(65歳～69歳)</t>
    <rPh sb="0" eb="3">
      <t>ゼンネンド</t>
    </rPh>
    <rPh sb="5" eb="7">
      <t>サブン</t>
    </rPh>
    <phoneticPr fontId="3"/>
  </si>
  <si>
    <t>割合(長期入院患者数合計に占める割合)</t>
    <phoneticPr fontId="3"/>
  </si>
  <si>
    <t>前年度との差分</t>
    <rPh sb="0" eb="3">
      <t>ゼンネンド</t>
    </rPh>
    <rPh sb="5" eb="7">
      <t>サブン</t>
    </rPh>
    <phoneticPr fontId="3"/>
  </si>
  <si>
    <t>前年度との差分(70歳～74歳)</t>
    <rPh sb="0" eb="3">
      <t>ゼンネンド</t>
    </rPh>
    <rPh sb="5" eb="7">
      <t>サブン</t>
    </rPh>
    <phoneticPr fontId="3"/>
  </si>
  <si>
    <t>前年度との差分(75歳～79歳)</t>
    <rPh sb="0" eb="3">
      <t>ゼンネンド</t>
    </rPh>
    <rPh sb="5" eb="7">
      <t>サブン</t>
    </rPh>
    <phoneticPr fontId="3"/>
  </si>
  <si>
    <t>前年度との差分(80歳～84歳)</t>
    <rPh sb="0" eb="3">
      <t>ゼンネンド</t>
    </rPh>
    <rPh sb="5" eb="7">
      <t>サブン</t>
    </rPh>
    <phoneticPr fontId="3"/>
  </si>
  <si>
    <t>前年度との差分(85歳～89歳)</t>
    <rPh sb="0" eb="3">
      <t>ゼンネンド</t>
    </rPh>
    <rPh sb="5" eb="7">
      <t>サブン</t>
    </rPh>
    <phoneticPr fontId="3"/>
  </si>
  <si>
    <t>前年度との差分(90歳～94歳)</t>
    <rPh sb="0" eb="3">
      <t>ゼンネンド</t>
    </rPh>
    <rPh sb="5" eb="7">
      <t>サブン</t>
    </rPh>
    <phoneticPr fontId="3"/>
  </si>
  <si>
    <t>前年度との差分(95歳～)</t>
    <rPh sb="0" eb="3">
      <t>ゼンネンド</t>
    </rPh>
    <rPh sb="5" eb="7">
      <t>サブン</t>
    </rPh>
    <phoneticPr fontId="3"/>
  </si>
  <si>
    <t>広域連合全体</t>
    <rPh sb="0" eb="4">
      <t>コウイキレンゴウ</t>
    </rPh>
    <rPh sb="4" eb="6">
      <t>ゼンタイ</t>
    </rPh>
    <phoneticPr fontId="3"/>
  </si>
  <si>
    <t>データ化範囲(分析対象)…入院(DPCを含む)の電子レセプト。対象診療年月は令和3年4月～令和4年3月診療分(12カ月分)。</t>
    <phoneticPr fontId="39"/>
  </si>
  <si>
    <t>年齢基準日…令和4年3月31日時点。</t>
    <phoneticPr fontId="39"/>
  </si>
  <si>
    <t>全年齢</t>
    <rPh sb="0" eb="3">
      <t>ゼ</t>
    </rPh>
    <phoneticPr fontId="3"/>
  </si>
  <si>
    <t>資格確認日…令和4年3月31日時点。</t>
    <phoneticPr fontId="3"/>
  </si>
  <si>
    <t>年齢基準日…令和4年3月31日時点。</t>
    <phoneticPr fontId="3"/>
  </si>
  <si>
    <t>※令和4年3月31日時点で資格がある者を対象とする。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ジテン</t>
    </rPh>
    <rPh sb="13" eb="15">
      <t>シカク</t>
    </rPh>
    <rPh sb="18" eb="19">
      <t>モノ</t>
    </rPh>
    <rPh sb="20" eb="22">
      <t>タイショウ</t>
    </rPh>
    <phoneticPr fontId="3"/>
  </si>
  <si>
    <t>出典：令和3年度 国保データベース(KDB)システム「地域の全体像の把握」</t>
    <rPh sb="0" eb="2">
      <t>シュッテン</t>
    </rPh>
    <rPh sb="9" eb="11">
      <t>コクホ</t>
    </rPh>
    <rPh sb="27" eb="29">
      <t>チイキ</t>
    </rPh>
    <rPh sb="30" eb="33">
      <t>ゼンタイゾウ</t>
    </rPh>
    <rPh sb="34" eb="36">
      <t>ハアク</t>
    </rPh>
    <phoneticPr fontId="3"/>
  </si>
  <si>
    <t>出典：令和3年度</t>
    <rPh sb="0" eb="2">
      <t>シュッテン</t>
    </rPh>
    <phoneticPr fontId="3"/>
  </si>
  <si>
    <t>男女計</t>
    <rPh sb="0" eb="3">
      <t>ダ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</si>
  <si>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</si>
  <si>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</t>
    <rPh sb="4" eb="5">
      <t>スウ</t>
    </rPh>
    <phoneticPr fontId="3"/>
  </si>
  <si>
    <t>被保険者割合</t>
    <rPh sb="4" eb="6">
      <t>ワリアイ</t>
    </rPh>
    <phoneticPr fontId="3"/>
  </si>
  <si>
    <t>市区町村別</t>
    <phoneticPr fontId="3"/>
  </si>
  <si>
    <t>介護保険の状況</t>
    <rPh sb="0" eb="2">
      <t>カイゴ</t>
    </rPh>
    <rPh sb="2" eb="4">
      <t>ホケン</t>
    </rPh>
    <rPh sb="5" eb="7">
      <t>ジョウキョウ</t>
    </rPh>
    <phoneticPr fontId="3"/>
  </si>
  <si>
    <t>認定者の疾病別有病状況</t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</si>
  <si>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3"/>
  </si>
  <si>
    <t>地区別</t>
    <rPh sb="0" eb="2">
      <t>チク</t>
    </rPh>
    <phoneticPr fontId="3"/>
  </si>
  <si>
    <t>市区町村別</t>
    <rPh sb="1" eb="2">
      <t>ク</t>
    </rPh>
    <phoneticPr fontId="3"/>
  </si>
  <si>
    <t>主たる死因の状況</t>
    <rPh sb="0" eb="1">
      <t>シュ</t>
    </rPh>
    <rPh sb="3" eb="5">
      <t>シイン</t>
    </rPh>
    <rPh sb="6" eb="8">
      <t>ジョウキョウ</t>
    </rPh>
    <phoneticPr fontId="3"/>
  </si>
  <si>
    <t>主たる死因の状況</t>
    <phoneticPr fontId="3"/>
  </si>
  <si>
    <t>長期入院患者数</t>
    <phoneticPr fontId="3"/>
  </si>
  <si>
    <t>広域連合全体(年齢階層別)</t>
    <rPh sb="0" eb="2">
      <t>コウイキ</t>
    </rPh>
    <rPh sb="2" eb="4">
      <t>レンゴウ</t>
    </rPh>
    <rPh sb="4" eb="5">
      <t>ゼン</t>
    </rPh>
    <rPh sb="6" eb="13">
      <t>ネ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</si>
  <si>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</si>
  <si>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3"/>
  </si>
  <si>
    <t>長期入院患者の入院時年齢</t>
    <phoneticPr fontId="3"/>
  </si>
  <si>
    <t>長期入院患者の入院時年齢構成</t>
    <phoneticPr fontId="3"/>
  </si>
  <si>
    <t>長期入院患者数</t>
    <rPh sb="0" eb="2">
      <t>チョウキ</t>
    </rPh>
    <rPh sb="2" eb="4">
      <t>ニュウイン</t>
    </rPh>
    <rPh sb="4" eb="6">
      <t>カンジャ</t>
    </rPh>
    <rPh sb="6" eb="7">
      <t>スウ</t>
    </rPh>
    <phoneticPr fontId="3"/>
  </si>
  <si>
    <t>長期入院患者年齢構成比</t>
    <rPh sb="0" eb="2">
      <t>チョウキ</t>
    </rPh>
    <rPh sb="2" eb="4">
      <t>ニュウイン</t>
    </rPh>
    <rPh sb="4" eb="6">
      <t>カンジャ</t>
    </rPh>
    <rPh sb="6" eb="8">
      <t>ネンレイ</t>
    </rPh>
    <rPh sb="8" eb="10">
      <t>コウセイ</t>
    </rPh>
    <rPh sb="10" eb="11">
      <t>ヒ</t>
    </rPh>
    <phoneticPr fontId="3"/>
  </si>
  <si>
    <t>市区町村別</t>
    <rPh sb="0" eb="1">
      <t>シ</t>
    </rPh>
    <phoneticPr fontId="3"/>
  </si>
  <si>
    <t>前年度との差分(患者割合(長期入院患者数合計に占める割合))</t>
    <rPh sb="0" eb="3">
      <t>ゼンネンド</t>
    </rPh>
    <rPh sb="5" eb="7">
      <t>サブン</t>
    </rPh>
    <rPh sb="8" eb="10">
      <t>カンジャ</t>
    </rPh>
    <phoneticPr fontId="3"/>
  </si>
  <si>
    <t>【65歳～69歳】</t>
    <rPh sb="3" eb="4">
      <t>サイ</t>
    </rPh>
    <rPh sb="7" eb="8">
      <t>サイ</t>
    </rPh>
    <phoneticPr fontId="3"/>
  </si>
  <si>
    <t>【70歳～74歳】</t>
    <rPh sb="3" eb="4">
      <t>サイ</t>
    </rPh>
    <rPh sb="7" eb="8">
      <t>サイ</t>
    </rPh>
    <phoneticPr fontId="3"/>
  </si>
  <si>
    <t>【75歳～79歳】</t>
    <rPh sb="3" eb="4">
      <t>サイ</t>
    </rPh>
    <rPh sb="7" eb="8">
      <t>サイ</t>
    </rPh>
    <phoneticPr fontId="3"/>
  </si>
  <si>
    <t>【80歳～84歳】</t>
    <rPh sb="3" eb="4">
      <t>サイ</t>
    </rPh>
    <rPh sb="7" eb="8">
      <t>サイ</t>
    </rPh>
    <phoneticPr fontId="3"/>
  </si>
  <si>
    <t>【85歳～89歳】</t>
    <rPh sb="3" eb="4">
      <t>サイ</t>
    </rPh>
    <rPh sb="7" eb="8">
      <t>サイ</t>
    </rPh>
    <phoneticPr fontId="3"/>
  </si>
  <si>
    <t>【90歳～94歳】</t>
    <rPh sb="3" eb="4">
      <t>サイ</t>
    </rPh>
    <rPh sb="7" eb="8">
      <t>サイ</t>
    </rPh>
    <phoneticPr fontId="3"/>
  </si>
  <si>
    <t>【95歳～】</t>
    <rPh sb="3" eb="4">
      <t>サイ</t>
    </rPh>
    <phoneticPr fontId="3"/>
  </si>
  <si>
    <t>長期入院患者の入院時年齢</t>
    <rPh sb="0" eb="2">
      <t>チョウキ</t>
    </rPh>
    <rPh sb="2" eb="4">
      <t>ニュウイン</t>
    </rPh>
    <rPh sb="4" eb="6">
      <t>カンジャ</t>
    </rPh>
    <rPh sb="7" eb="9">
      <t>ニュウイン</t>
    </rPh>
    <rPh sb="9" eb="10">
      <t>ジ</t>
    </rPh>
    <rPh sb="10" eb="12">
      <t>ネンレイ</t>
    </rPh>
    <phoneticPr fontId="3"/>
  </si>
  <si>
    <t>長期入院の患者数合計に占める割合</t>
    <phoneticPr fontId="3"/>
  </si>
  <si>
    <t>広域連合全体(年齢階層別)</t>
    <phoneticPr fontId="3"/>
  </si>
  <si>
    <t>【グラフ用】</t>
    <rPh sb="4" eb="5">
      <t>ヨウ</t>
    </rPh>
    <phoneticPr fontId="3"/>
  </si>
  <si>
    <t>長期入院患者割合(%)
(被保険者数に占める
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3" eb="25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</si>
</sst>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#,##0.0_ "/>
    <numFmt numFmtId="182" formatCode="#,##0&quot;人&quot;"/>
    <numFmt numFmtId="183" formatCode="#,##0.0_ ;[Red]\-#,##0.0\ "/>
    <numFmt numFmtId="184" formatCode="0.0_ ;[Red]\-0.0\ "/>
    <numFmt numFmtId="185" formatCode="0.000%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2" fillId="0" borderId="0"/>
  </cellStyleXfs>
  <cellXfs count="326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28" borderId="30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0" fillId="0" borderId="0" xfId="2" applyNumberFormat="1" applyFont="1" applyFill="1" applyBorder="1" applyAlignment="1">
      <alignment vertical="center"/>
    </xf>
    <xf numFmtId="0" fontId="35" fillId="5" borderId="0" xfId="0" applyFont="1" applyFill="1">
      <alignment vertical="center"/>
    </xf>
    <xf numFmtId="0" fontId="38" fillId="0" borderId="3" xfId="1387" applyFont="1" applyFill="1" applyBorder="1">
      <alignment vertical="center"/>
    </xf>
    <xf numFmtId="179" fontId="38" fillId="0" borderId="48" xfId="1" applyNumberFormat="1" applyFont="1" applyBorder="1" applyAlignment="1">
      <alignment horizontal="right" vertical="center" shrinkToFit="1"/>
    </xf>
    <xf numFmtId="0" fontId="38" fillId="0" borderId="3" xfId="1387" applyFont="1" applyBorder="1">
      <alignment vertical="center"/>
    </xf>
    <xf numFmtId="179" fontId="38" fillId="0" borderId="51" xfId="1" applyNumberFormat="1" applyFont="1" applyBorder="1" applyAlignment="1">
      <alignment horizontal="right" vertical="center" shrinkToFit="1"/>
    </xf>
    <xf numFmtId="0" fontId="43" fillId="0" borderId="0" xfId="2" applyNumberFormat="1" applyFont="1" applyFill="1" applyBorder="1" applyAlignment="1">
      <alignment vertical="center"/>
    </xf>
    <xf numFmtId="0" fontId="35" fillId="0" borderId="0" xfId="0" applyNumberFormat="1" applyFont="1" applyAlignment="1">
      <alignment vertical="center"/>
    </xf>
    <xf numFmtId="179" fontId="38" fillId="0" borderId="51" xfId="1" applyNumberFormat="1" applyFont="1" applyFill="1" applyBorder="1" applyAlignment="1">
      <alignment horizontal="right" vertical="center" shrinkToFit="1"/>
    </xf>
    <xf numFmtId="0" fontId="38" fillId="28" borderId="3" xfId="0" applyFont="1" applyFill="1" applyBorder="1" applyAlignment="1">
      <alignment horizontal="center" vertical="center"/>
    </xf>
    <xf numFmtId="0" fontId="38" fillId="28" borderId="29" xfId="0" applyFont="1" applyFill="1" applyBorder="1" applyAlignment="1">
      <alignment horizontal="center" vertical="center"/>
    </xf>
    <xf numFmtId="0" fontId="35" fillId="0" borderId="59" xfId="0" applyFont="1" applyBorder="1">
      <alignment vertical="center"/>
    </xf>
    <xf numFmtId="0" fontId="38" fillId="0" borderId="0" xfId="1550" applyFont="1" applyFill="1" applyAlignment="1">
      <alignment vertical="center"/>
    </xf>
    <xf numFmtId="0" fontId="40" fillId="0" borderId="0" xfId="1135" applyNumberFormat="1" applyFont="1" applyFill="1" applyBorder="1" applyAlignment="1">
      <alignment vertical="center"/>
    </xf>
    <xf numFmtId="0" fontId="35" fillId="0" borderId="0" xfId="1550" applyFont="1" applyFill="1"/>
    <xf numFmtId="0" fontId="44" fillId="0" borderId="0" xfId="1550" applyFont="1" applyFill="1" applyAlignment="1">
      <alignment vertical="center"/>
    </xf>
    <xf numFmtId="0" fontId="43" fillId="0" borderId="0" xfId="1135" applyNumberFormat="1" applyFont="1" applyFill="1" applyBorder="1" applyAlignment="1">
      <alignment vertical="center"/>
    </xf>
    <xf numFmtId="0" fontId="38" fillId="28" borderId="5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shrinkToFit="1"/>
    </xf>
    <xf numFmtId="177" fontId="38" fillId="0" borderId="0" xfId="0" applyNumberFormat="1" applyFont="1">
      <alignment vertical="center"/>
    </xf>
    <xf numFmtId="0" fontId="45" fillId="0" borderId="0" xfId="0" applyFont="1">
      <alignment vertical="center"/>
    </xf>
    <xf numFmtId="0" fontId="35" fillId="0" borderId="0" xfId="0" applyFont="1" applyBorder="1">
      <alignment vertical="center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19" xfId="0" applyFont="1" applyFill="1" applyBorder="1" applyAlignment="1">
      <alignment horizontal="center" vertical="center" wrapText="1"/>
    </xf>
    <xf numFmtId="0" fontId="38" fillId="0" borderId="3" xfId="0" applyFont="1" applyFill="1" applyBorder="1">
      <alignment vertical="center"/>
    </xf>
    <xf numFmtId="0" fontId="38" fillId="0" borderId="4" xfId="0" applyFont="1" applyFill="1" applyBorder="1">
      <alignment vertical="center"/>
    </xf>
    <xf numFmtId="3" fontId="35" fillId="0" borderId="0" xfId="0" applyNumberFormat="1" applyFont="1">
      <alignment vertical="center"/>
    </xf>
    <xf numFmtId="178" fontId="46" fillId="0" borderId="0" xfId="0" applyNumberFormat="1" applyFont="1" applyFill="1" applyBorder="1">
      <alignment vertical="center"/>
    </xf>
    <xf numFmtId="179" fontId="46" fillId="0" borderId="0" xfId="0" applyNumberFormat="1" applyFont="1" applyFill="1" applyBorder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right" vertical="center"/>
    </xf>
    <xf numFmtId="0" fontId="46" fillId="28" borderId="22" xfId="0" applyFont="1" applyFill="1" applyBorder="1" applyAlignment="1">
      <alignment horizontal="center" vertical="center"/>
    </xf>
    <xf numFmtId="0" fontId="38" fillId="28" borderId="23" xfId="0" applyFont="1" applyFill="1" applyBorder="1" applyAlignment="1">
      <alignment horizontal="center" vertical="center"/>
    </xf>
    <xf numFmtId="0" fontId="38" fillId="28" borderId="22" xfId="0" applyFont="1" applyFill="1" applyBorder="1" applyAlignment="1">
      <alignment horizontal="center" vertical="center"/>
    </xf>
    <xf numFmtId="0" fontId="38" fillId="0" borderId="33" xfId="0" applyFont="1" applyFill="1" applyBorder="1">
      <alignment vertical="center"/>
    </xf>
    <xf numFmtId="0" fontId="38" fillId="0" borderId="34" xfId="0" applyFont="1" applyFill="1" applyBorder="1">
      <alignment vertical="center"/>
    </xf>
    <xf numFmtId="38" fontId="38" fillId="0" borderId="35" xfId="0" applyNumberFormat="1" applyFont="1" applyFill="1" applyBorder="1">
      <alignment vertical="center"/>
    </xf>
    <xf numFmtId="0" fontId="38" fillId="0" borderId="20" xfId="0" applyFont="1" applyFill="1" applyBorder="1">
      <alignment vertical="center"/>
    </xf>
    <xf numFmtId="0" fontId="38" fillId="0" borderId="21" xfId="0" applyFont="1" applyFill="1" applyBorder="1">
      <alignment vertical="center"/>
    </xf>
    <xf numFmtId="0" fontId="38" fillId="0" borderId="38" xfId="0" applyFont="1" applyFill="1" applyBorder="1">
      <alignment vertical="center"/>
    </xf>
    <xf numFmtId="0" fontId="38" fillId="0" borderId="43" xfId="0" applyFont="1" applyFill="1" applyBorder="1">
      <alignment vertical="center"/>
    </xf>
    <xf numFmtId="177" fontId="35" fillId="0" borderId="0" xfId="0" applyNumberFormat="1" applyFont="1" applyFill="1">
      <alignment vertical="center"/>
    </xf>
    <xf numFmtId="177" fontId="35" fillId="0" borderId="0" xfId="0" applyNumberFormat="1" applyFont="1" applyFill="1" applyBorder="1">
      <alignment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19" xfId="0" applyFont="1" applyFill="1" applyBorder="1">
      <alignment vertical="center"/>
    </xf>
    <xf numFmtId="0" fontId="38" fillId="0" borderId="17" xfId="0" applyFont="1" applyFill="1" applyBorder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24" xfId="0" applyFont="1" applyFill="1" applyBorder="1">
      <alignment vertical="center"/>
    </xf>
    <xf numFmtId="0" fontId="38" fillId="0" borderId="27" xfId="0" applyFont="1" applyFill="1" applyBorder="1">
      <alignment vertical="center"/>
    </xf>
    <xf numFmtId="0" fontId="38" fillId="0" borderId="18" xfId="0" applyFont="1" applyFill="1" applyBorder="1">
      <alignment vertical="center"/>
    </xf>
    <xf numFmtId="0" fontId="38" fillId="0" borderId="32" xfId="0" applyFont="1" applyFill="1" applyBorder="1">
      <alignment vertical="center"/>
    </xf>
    <xf numFmtId="0" fontId="38" fillId="0" borderId="28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8" fillId="28" borderId="49" xfId="0" applyFont="1" applyFill="1" applyBorder="1" applyAlignment="1">
      <alignment horizontal="center" vertical="center"/>
    </xf>
    <xf numFmtId="0" fontId="47" fillId="0" borderId="0" xfId="2" applyNumberFormat="1" applyFont="1" applyFill="1" applyBorder="1" applyAlignment="1">
      <alignment vertical="center"/>
    </xf>
    <xf numFmtId="0" fontId="42" fillId="28" borderId="3" xfId="0" applyFont="1" applyFill="1" applyBorder="1" applyAlignment="1">
      <alignment horizontal="center" vertical="center"/>
    </xf>
    <xf numFmtId="0" fontId="41" fillId="0" borderId="0" xfId="0" applyFont="1" applyFill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right" vertical="center"/>
    </xf>
    <xf numFmtId="181" fontId="38" fillId="0" borderId="0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47" fillId="0" borderId="0" xfId="1135" applyNumberFormat="1" applyFont="1" applyFill="1" applyBorder="1" applyAlignment="1">
      <alignment vertical="center"/>
    </xf>
    <xf numFmtId="0" fontId="49" fillId="0" borderId="0" xfId="1550" applyFont="1" applyFill="1" applyAlignment="1">
      <alignment vertical="center"/>
    </xf>
    <xf numFmtId="0" fontId="38" fillId="0" borderId="3" xfId="0" applyFont="1" applyBorder="1" applyAlignment="1">
      <alignment horizontal="center" vertical="center" shrinkToFit="1"/>
    </xf>
    <xf numFmtId="179" fontId="38" fillId="0" borderId="18" xfId="0" applyNumberFormat="1" applyFont="1" applyFill="1" applyBorder="1" applyAlignment="1">
      <alignment horizontal="right" vertical="center"/>
    </xf>
    <xf numFmtId="0" fontId="38" fillId="0" borderId="32" xfId="0" applyFont="1" applyFill="1" applyBorder="1" applyAlignment="1">
      <alignment vertical="center"/>
    </xf>
    <xf numFmtId="179" fontId="46" fillId="0" borderId="3" xfId="0" applyNumberFormat="1" applyFont="1" applyFill="1" applyBorder="1" applyAlignment="1">
      <alignment horizontal="right" vertical="center"/>
    </xf>
    <xf numFmtId="179" fontId="38" fillId="0" borderId="3" xfId="0" applyNumberFormat="1" applyFont="1" applyFill="1" applyBorder="1" applyAlignment="1">
      <alignment horizontal="right" vertical="center"/>
    </xf>
    <xf numFmtId="178" fontId="46" fillId="0" borderId="3" xfId="0" applyNumberFormat="1" applyFont="1" applyFill="1" applyBorder="1" applyAlignment="1">
      <alignment horizontal="right" vertical="center"/>
    </xf>
    <xf numFmtId="178" fontId="46" fillId="0" borderId="33" xfId="0" applyNumberFormat="1" applyFont="1" applyFill="1" applyBorder="1" applyAlignment="1">
      <alignment horizontal="right" vertical="center"/>
    </xf>
    <xf numFmtId="178" fontId="46" fillId="0" borderId="0" xfId="0" applyNumberFormat="1" applyFont="1" applyFill="1" applyBorder="1" applyAlignment="1">
      <alignment horizontal="right" vertical="center"/>
    </xf>
    <xf numFmtId="179" fontId="46" fillId="0" borderId="39" xfId="0" applyNumberFormat="1" applyFont="1" applyFill="1" applyBorder="1" applyAlignment="1">
      <alignment horizontal="right" vertical="center"/>
    </xf>
    <xf numFmtId="178" fontId="46" fillId="0" borderId="24" xfId="0" applyNumberFormat="1" applyFont="1" applyFill="1" applyBorder="1" applyAlignment="1">
      <alignment horizontal="right" vertical="center"/>
    </xf>
    <xf numFmtId="179" fontId="46" fillId="0" borderId="45" xfId="0" applyNumberFormat="1" applyFont="1" applyFill="1" applyBorder="1" applyAlignment="1">
      <alignment horizontal="right" vertical="center"/>
    </xf>
    <xf numFmtId="178" fontId="38" fillId="0" borderId="36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horizontal="right" vertical="center"/>
    </xf>
    <xf numFmtId="179" fontId="38" fillId="0" borderId="40" xfId="0" applyNumberFormat="1" applyFont="1" applyFill="1" applyBorder="1" applyAlignment="1">
      <alignment horizontal="right" vertical="center"/>
    </xf>
    <xf numFmtId="178" fontId="38" fillId="0" borderId="41" xfId="0" applyNumberFormat="1" applyFont="1" applyFill="1" applyBorder="1" applyAlignment="1">
      <alignment horizontal="right" vertical="center"/>
    </xf>
    <xf numFmtId="179" fontId="38" fillId="0" borderId="42" xfId="0" applyNumberFormat="1" applyFont="1" applyFill="1" applyBorder="1" applyAlignment="1">
      <alignment horizontal="right" vertical="center"/>
    </xf>
    <xf numFmtId="179" fontId="38" fillId="0" borderId="39" xfId="0" applyNumberFormat="1" applyFont="1" applyFill="1" applyBorder="1" applyAlignment="1">
      <alignment horizontal="right" vertical="center"/>
    </xf>
    <xf numFmtId="178" fontId="38" fillId="0" borderId="33" xfId="0" applyNumberFormat="1" applyFont="1" applyFill="1" applyBorder="1" applyAlignment="1">
      <alignment horizontal="right" vertical="center"/>
    </xf>
    <xf numFmtId="0" fontId="38" fillId="28" borderId="38" xfId="0" applyFont="1" applyFill="1" applyBorder="1" applyAlignment="1">
      <alignment horizontal="center" vertical="center"/>
    </xf>
    <xf numFmtId="178" fontId="46" fillId="0" borderId="4" xfId="0" applyNumberFormat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right" vertical="center"/>
    </xf>
    <xf numFmtId="180" fontId="38" fillId="0" borderId="46" xfId="0" applyNumberFormat="1" applyFont="1" applyFill="1" applyBorder="1" applyAlignment="1">
      <alignment horizontal="right" vertical="center"/>
    </xf>
    <xf numFmtId="0" fontId="38" fillId="0" borderId="3" xfId="1387" applyFont="1" applyFill="1" applyBorder="1" applyAlignment="1">
      <alignment vertical="center"/>
    </xf>
    <xf numFmtId="0" fontId="38" fillId="0" borderId="3" xfId="1387" applyFont="1" applyBorder="1" applyAlignment="1">
      <alignment vertical="center"/>
    </xf>
    <xf numFmtId="0" fontId="42" fillId="0" borderId="3" xfId="1148" applyFont="1" applyBorder="1" applyAlignment="1" applyProtection="1">
      <alignment vertical="center"/>
      <protection locked="0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79" fontId="46" fillId="0" borderId="0" xfId="0" applyNumberFormat="1" applyFont="1" applyFill="1" applyBorder="1" applyAlignment="1">
      <alignment vertical="center"/>
    </xf>
    <xf numFmtId="178" fontId="46" fillId="0" borderId="0" xfId="0" applyNumberFormat="1" applyFont="1" applyFill="1" applyBorder="1" applyAlignment="1">
      <alignment vertical="center"/>
    </xf>
    <xf numFmtId="178" fontId="46" fillId="0" borderId="0" xfId="1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179" fontId="38" fillId="0" borderId="4" xfId="1740" applyNumberFormat="1" applyFont="1" applyFill="1" applyBorder="1" applyAlignment="1">
      <alignment horizontal="right" vertical="center"/>
    </xf>
    <xf numFmtId="179" fontId="38" fillId="0" borderId="7" xfId="1740" applyNumberFormat="1" applyFont="1" applyFill="1" applyBorder="1" applyAlignment="1">
      <alignment horizontal="right" vertical="center"/>
    </xf>
    <xf numFmtId="179" fontId="38" fillId="0" borderId="7" xfId="1" applyNumberFormat="1" applyFont="1" applyFill="1" applyBorder="1" applyAlignment="1">
      <alignment horizontal="right" vertical="center" shrinkToFit="1"/>
    </xf>
    <xf numFmtId="179" fontId="38" fillId="0" borderId="7" xfId="0" applyNumberFormat="1" applyFont="1" applyFill="1" applyBorder="1" applyAlignment="1">
      <alignment horizontal="right" vertical="center" shrinkToFit="1"/>
    </xf>
    <xf numFmtId="0" fontId="35" fillId="0" borderId="60" xfId="0" applyFont="1" applyBorder="1">
      <alignment vertical="center"/>
    </xf>
    <xf numFmtId="0" fontId="35" fillId="0" borderId="61" xfId="0" applyFont="1" applyBorder="1">
      <alignment vertical="center"/>
    </xf>
    <xf numFmtId="0" fontId="35" fillId="0" borderId="62" xfId="0" applyFont="1" applyBorder="1">
      <alignment vertical="center"/>
    </xf>
    <xf numFmtId="0" fontId="35" fillId="0" borderId="63" xfId="0" applyFont="1" applyBorder="1">
      <alignment vertical="center"/>
    </xf>
    <xf numFmtId="0" fontId="35" fillId="29" borderId="3" xfId="0" applyFont="1" applyFill="1" applyBorder="1">
      <alignment vertical="center"/>
    </xf>
    <xf numFmtId="0" fontId="35" fillId="0" borderId="64" xfId="0" applyFont="1" applyBorder="1" applyAlignment="1">
      <alignment vertical="center"/>
    </xf>
    <xf numFmtId="0" fontId="35" fillId="30" borderId="3" xfId="0" applyFont="1" applyFill="1" applyBorder="1">
      <alignment vertical="center"/>
    </xf>
    <xf numFmtId="0" fontId="35" fillId="31" borderId="3" xfId="0" applyFont="1" applyFill="1" applyBorder="1">
      <alignment vertical="center"/>
    </xf>
    <xf numFmtId="0" fontId="35" fillId="32" borderId="3" xfId="0" applyFont="1" applyFill="1" applyBorder="1">
      <alignment vertical="center"/>
    </xf>
    <xf numFmtId="0" fontId="35" fillId="33" borderId="3" xfId="0" applyFont="1" applyFill="1" applyBorder="1">
      <alignment vertical="center"/>
    </xf>
    <xf numFmtId="0" fontId="35" fillId="0" borderId="65" xfId="0" applyFont="1" applyBorder="1">
      <alignment vertical="center"/>
    </xf>
    <xf numFmtId="0" fontId="35" fillId="0" borderId="66" xfId="0" applyFont="1" applyBorder="1">
      <alignment vertical="center"/>
    </xf>
    <xf numFmtId="0" fontId="35" fillId="0" borderId="67" xfId="0" applyFont="1" applyBorder="1">
      <alignment vertical="center"/>
    </xf>
    <xf numFmtId="0" fontId="35" fillId="0" borderId="64" xfId="0" applyFont="1" applyBorder="1">
      <alignment vertical="center"/>
    </xf>
    <xf numFmtId="182" fontId="35" fillId="0" borderId="0" xfId="0" applyNumberFormat="1" applyFont="1" applyBorder="1">
      <alignment vertical="center"/>
    </xf>
    <xf numFmtId="179" fontId="38" fillId="0" borderId="17" xfId="0" applyNumberFormat="1" applyFont="1" applyFill="1" applyBorder="1" applyAlignment="1">
      <alignment horizontal="right" vertical="center"/>
    </xf>
    <xf numFmtId="0" fontId="45" fillId="28" borderId="54" xfId="0" applyFont="1" applyFill="1" applyBorder="1" applyAlignment="1">
      <alignment horizontal="center" vertical="center" wrapText="1"/>
    </xf>
    <xf numFmtId="0" fontId="45" fillId="28" borderId="68" xfId="0" applyFont="1" applyFill="1" applyBorder="1" applyAlignment="1">
      <alignment horizontal="center" vertical="center" wrapText="1"/>
    </xf>
    <xf numFmtId="0" fontId="38" fillId="28" borderId="30" xfId="0" applyFont="1" applyFill="1" applyBorder="1" applyAlignment="1">
      <alignment horizontal="center" vertical="center" wrapText="1"/>
    </xf>
    <xf numFmtId="179" fontId="38" fillId="0" borderId="69" xfId="1" applyNumberFormat="1" applyFont="1" applyFill="1" applyBorder="1" applyAlignment="1">
      <alignment horizontal="right" vertical="center" shrinkToFit="1"/>
    </xf>
    <xf numFmtId="0" fontId="38" fillId="28" borderId="19" xfId="0" applyFont="1" applyFill="1" applyBorder="1" applyAlignment="1">
      <alignment horizontal="center" vertical="center"/>
    </xf>
    <xf numFmtId="0" fontId="45" fillId="28" borderId="48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 wrapText="1"/>
    </xf>
    <xf numFmtId="179" fontId="38" fillId="0" borderId="32" xfId="1740" applyNumberFormat="1" applyFont="1" applyFill="1" applyBorder="1">
      <alignment vertical="center"/>
    </xf>
    <xf numFmtId="178" fontId="38" fillId="0" borderId="19" xfId="0" applyNumberFormat="1" applyFont="1" applyBorder="1" applyAlignment="1">
      <alignment horizontal="right" vertical="center"/>
    </xf>
    <xf numFmtId="178" fontId="38" fillId="0" borderId="24" xfId="0" applyNumberFormat="1" applyFont="1" applyBorder="1" applyAlignment="1">
      <alignment horizontal="right" vertical="center"/>
    </xf>
    <xf numFmtId="178" fontId="38" fillId="0" borderId="5" xfId="0" applyNumberFormat="1" applyFont="1" applyBorder="1" applyAlignment="1">
      <alignment horizontal="right" vertical="center"/>
    </xf>
    <xf numFmtId="179" fontId="38" fillId="0" borderId="54" xfId="1740" applyNumberFormat="1" applyFont="1" applyBorder="1" applyAlignment="1">
      <alignment horizontal="right" vertical="center"/>
    </xf>
    <xf numFmtId="179" fontId="38" fillId="0" borderId="48" xfId="1740" applyNumberFormat="1" applyFont="1" applyBorder="1" applyAlignment="1">
      <alignment horizontal="right" vertical="center"/>
    </xf>
    <xf numFmtId="179" fontId="38" fillId="0" borderId="51" xfId="1740" applyNumberFormat="1" applyFont="1" applyBorder="1" applyAlignment="1">
      <alignment horizontal="right" vertical="center"/>
    </xf>
    <xf numFmtId="178" fontId="38" fillId="0" borderId="24" xfId="1387" applyNumberFormat="1" applyFont="1" applyFill="1" applyBorder="1" applyAlignment="1">
      <alignment horizontal="right" vertical="center" shrinkToFit="1"/>
    </xf>
    <xf numFmtId="178" fontId="38" fillId="0" borderId="19" xfId="1387" applyNumberFormat="1" applyFont="1" applyFill="1" applyBorder="1" applyAlignment="1">
      <alignment horizontal="right" vertical="center" shrinkToFit="1"/>
    </xf>
    <xf numFmtId="178" fontId="38" fillId="0" borderId="28" xfId="1387" applyNumberFormat="1" applyFont="1" applyFill="1" applyBorder="1" applyAlignment="1">
      <alignment horizontal="right" vertical="center" shrinkToFit="1"/>
    </xf>
    <xf numFmtId="178" fontId="38" fillId="0" borderId="49" xfId="0" applyNumberFormat="1" applyFont="1" applyFill="1" applyBorder="1" applyAlignment="1">
      <alignment horizontal="right" vertical="center" shrinkToFit="1"/>
    </xf>
    <xf numFmtId="178" fontId="38" fillId="0" borderId="49" xfId="1" applyNumberFormat="1" applyFont="1" applyFill="1" applyBorder="1" applyAlignment="1">
      <alignment horizontal="right" vertical="center" shrinkToFit="1"/>
    </xf>
    <xf numFmtId="178" fontId="38" fillId="0" borderId="50" xfId="0" applyNumberFormat="1" applyFont="1" applyFill="1" applyBorder="1" applyAlignment="1">
      <alignment horizontal="right" vertical="center"/>
    </xf>
    <xf numFmtId="178" fontId="38" fillId="0" borderId="29" xfId="0" applyNumberFormat="1" applyFont="1" applyFill="1" applyBorder="1" applyAlignment="1">
      <alignment horizontal="right" vertical="center" shrinkToFit="1"/>
    </xf>
    <xf numFmtId="178" fontId="38" fillId="0" borderId="29" xfId="1" applyNumberFormat="1" applyFont="1" applyFill="1" applyBorder="1" applyAlignment="1">
      <alignment horizontal="right" vertical="center" shrinkToFit="1"/>
    </xf>
    <xf numFmtId="178" fontId="38" fillId="0" borderId="31" xfId="0" applyNumberFormat="1" applyFont="1" applyFill="1" applyBorder="1" applyAlignment="1">
      <alignment horizontal="right" vertical="center"/>
    </xf>
    <xf numFmtId="178" fontId="38" fillId="0" borderId="50" xfId="1" applyNumberFormat="1" applyFont="1" applyFill="1" applyBorder="1" applyAlignment="1">
      <alignment horizontal="right" vertical="center" shrinkToFit="1"/>
    </xf>
    <xf numFmtId="178" fontId="38" fillId="0" borderId="3" xfId="0" applyNumberFormat="1" applyFont="1" applyFill="1" applyBorder="1" applyAlignment="1">
      <alignment horizontal="right" vertical="center"/>
    </xf>
    <xf numFmtId="178" fontId="38" fillId="0" borderId="3" xfId="1" applyNumberFormat="1" applyFont="1" applyFill="1" applyBorder="1" applyAlignment="1">
      <alignment horizontal="right" vertical="center"/>
    </xf>
    <xf numFmtId="179" fontId="38" fillId="0" borderId="3" xfId="1" applyNumberFormat="1" applyFont="1" applyFill="1" applyBorder="1" applyAlignment="1">
      <alignment horizontal="right" vertical="center" shrinkToFit="1"/>
    </xf>
    <xf numFmtId="179" fontId="38" fillId="0" borderId="3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Border="1">
      <alignment vertical="center"/>
    </xf>
    <xf numFmtId="0" fontId="42" fillId="0" borderId="3" xfId="1148" applyFont="1" applyFill="1" applyBorder="1" applyAlignment="1" applyProtection="1">
      <alignment vertical="center"/>
      <protection locked="0"/>
    </xf>
    <xf numFmtId="179" fontId="38" fillId="0" borderId="3" xfId="1740" applyNumberFormat="1" applyFont="1" applyFill="1" applyBorder="1" applyAlignment="1">
      <alignment horizontal="right" vertical="center"/>
    </xf>
    <xf numFmtId="0" fontId="38" fillId="0" borderId="4" xfId="1387" applyFont="1" applyBorder="1">
      <alignment vertical="center"/>
    </xf>
    <xf numFmtId="179" fontId="38" fillId="0" borderId="4" xfId="0" applyNumberFormat="1" applyFont="1" applyFill="1" applyBorder="1" applyAlignment="1">
      <alignment horizontal="right" vertical="center" shrinkToFit="1"/>
    </xf>
    <xf numFmtId="179" fontId="38" fillId="0" borderId="4" xfId="1" applyNumberFormat="1" applyFont="1" applyFill="1" applyBorder="1" applyAlignment="1">
      <alignment horizontal="right" vertical="center" shrinkToFit="1"/>
    </xf>
    <xf numFmtId="0" fontId="38" fillId="0" borderId="3" xfId="0" applyFont="1" applyFill="1" applyBorder="1" applyAlignment="1">
      <alignment horizontal="center" vertical="center" shrinkToFit="1"/>
    </xf>
    <xf numFmtId="178" fontId="38" fillId="0" borderId="47" xfId="1" applyNumberFormat="1" applyFont="1" applyFill="1" applyBorder="1" applyAlignment="1">
      <alignment horizontal="right" vertical="center" shrinkToFit="1"/>
    </xf>
    <xf numFmtId="179" fontId="38" fillId="0" borderId="68" xfId="1" applyNumberFormat="1" applyFont="1" applyFill="1" applyBorder="1" applyAlignment="1">
      <alignment horizontal="right" vertical="center" shrinkToFit="1"/>
    </xf>
    <xf numFmtId="179" fontId="38" fillId="0" borderId="48" xfId="1" applyNumberFormat="1" applyFont="1" applyFill="1" applyBorder="1" applyAlignment="1">
      <alignment horizontal="right" vertical="center" shrinkToFit="1"/>
    </xf>
    <xf numFmtId="179" fontId="38" fillId="0" borderId="54" xfId="1" applyNumberFormat="1" applyFont="1" applyFill="1" applyBorder="1" applyAlignment="1">
      <alignment horizontal="right" vertical="center" shrinkToFit="1"/>
    </xf>
    <xf numFmtId="178" fontId="38" fillId="0" borderId="73" xfId="1" applyNumberFormat="1" applyFont="1" applyFill="1" applyBorder="1" applyAlignment="1">
      <alignment horizontal="right" vertical="center" shrinkToFit="1"/>
    </xf>
    <xf numFmtId="179" fontId="38" fillId="0" borderId="70" xfId="1" applyNumberFormat="1" applyFont="1" applyFill="1" applyBorder="1" applyAlignment="1">
      <alignment horizontal="right" vertical="center" shrinkToFit="1"/>
    </xf>
    <xf numFmtId="178" fontId="38" fillId="0" borderId="72" xfId="0" applyNumberFormat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left" vertical="center" readingOrder="1"/>
    </xf>
    <xf numFmtId="0" fontId="35" fillId="0" borderId="0" xfId="0" applyNumberFormat="1" applyFont="1" applyFill="1" applyAlignment="1">
      <alignment vertical="center"/>
    </xf>
    <xf numFmtId="179" fontId="38" fillId="0" borderId="71" xfId="1" applyNumberFormat="1" applyFont="1" applyFill="1" applyBorder="1" applyAlignment="1">
      <alignment horizontal="right" vertical="center" shrinkToFit="1"/>
    </xf>
    <xf numFmtId="178" fontId="38" fillId="0" borderId="74" xfId="1" applyNumberFormat="1" applyFont="1" applyFill="1" applyBorder="1" applyAlignment="1">
      <alignment horizontal="right" vertical="center" shrinkToFit="1"/>
    </xf>
    <xf numFmtId="0" fontId="38" fillId="34" borderId="30" xfId="0" applyFont="1" applyFill="1" applyBorder="1" applyAlignment="1">
      <alignment horizontal="center" vertical="center" wrapText="1"/>
    </xf>
    <xf numFmtId="0" fontId="45" fillId="34" borderId="68" xfId="0" applyFont="1" applyFill="1" applyBorder="1" applyAlignment="1">
      <alignment horizontal="center" vertical="center" wrapText="1"/>
    </xf>
    <xf numFmtId="0" fontId="45" fillId="34" borderId="48" xfId="0" applyFont="1" applyFill="1" applyBorder="1" applyAlignment="1">
      <alignment horizontal="center" vertical="center" wrapText="1"/>
    </xf>
    <xf numFmtId="0" fontId="45" fillId="28" borderId="19" xfId="0" applyFont="1" applyFill="1" applyBorder="1" applyAlignment="1">
      <alignment horizontal="center" vertical="center" wrapText="1"/>
    </xf>
    <xf numFmtId="0" fontId="38" fillId="28" borderId="47" xfId="0" applyFont="1" applyFill="1" applyBorder="1" applyAlignment="1">
      <alignment horizontal="center" vertical="center" wrapText="1"/>
    </xf>
    <xf numFmtId="0" fontId="47" fillId="0" borderId="0" xfId="0" applyFont="1">
      <alignment vertical="center"/>
    </xf>
    <xf numFmtId="179" fontId="38" fillId="0" borderId="3" xfId="0" applyNumberFormat="1" applyFont="1" applyBorder="1" applyAlignment="1">
      <alignment horizontal="right" vertical="center"/>
    </xf>
    <xf numFmtId="178" fontId="38" fillId="0" borderId="21" xfId="0" applyNumberFormat="1" applyFont="1" applyFill="1" applyBorder="1" applyAlignment="1">
      <alignment horizontal="right" vertical="center"/>
    </xf>
    <xf numFmtId="179" fontId="38" fillId="0" borderId="21" xfId="0" applyNumberFormat="1" applyFont="1" applyFill="1" applyBorder="1" applyAlignment="1">
      <alignment horizontal="right" vertical="center"/>
    </xf>
    <xf numFmtId="178" fontId="38" fillId="0" borderId="76" xfId="0" applyNumberFormat="1" applyFont="1" applyFill="1" applyBorder="1" applyAlignment="1">
      <alignment horizontal="right" vertical="center"/>
    </xf>
    <xf numFmtId="179" fontId="38" fillId="0" borderId="76" xfId="0" applyNumberFormat="1" applyFont="1" applyFill="1" applyBorder="1" applyAlignment="1">
      <alignment horizontal="right" vertical="center"/>
    </xf>
    <xf numFmtId="179" fontId="38" fillId="0" borderId="4" xfId="0" applyNumberFormat="1" applyFont="1" applyFill="1" applyBorder="1" applyAlignment="1">
      <alignment horizontal="right" vertical="center"/>
    </xf>
    <xf numFmtId="178" fontId="42" fillId="0" borderId="28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24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19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32" xfId="1148" applyNumberFormat="1" applyFont="1" applyFill="1" applyBorder="1" applyAlignment="1" applyProtection="1">
      <alignment horizontal="right" vertical="center" shrinkToFit="1"/>
      <protection locked="0"/>
    </xf>
    <xf numFmtId="178" fontId="38" fillId="0" borderId="4" xfId="0" applyNumberFormat="1" applyFont="1" applyFill="1" applyBorder="1" applyAlignment="1">
      <alignment horizontal="right" vertical="center" shrinkToFit="1"/>
    </xf>
    <xf numFmtId="178" fontId="38" fillId="0" borderId="4" xfId="0" applyNumberFormat="1" applyFont="1" applyBorder="1" applyAlignment="1">
      <alignment horizontal="right" vertical="center" shrinkToFit="1"/>
    </xf>
    <xf numFmtId="178" fontId="38" fillId="0" borderId="4" xfId="1" applyNumberFormat="1" applyFont="1" applyBorder="1" applyAlignment="1">
      <alignment horizontal="right" vertical="center" shrinkToFit="1"/>
    </xf>
    <xf numFmtId="178" fontId="38" fillId="0" borderId="31" xfId="0" applyNumberFormat="1" applyFont="1" applyBorder="1" applyAlignment="1">
      <alignment horizontal="right" vertical="center" shrinkToFit="1"/>
    </xf>
    <xf numFmtId="178" fontId="38" fillId="0" borderId="50" xfId="1" applyNumberFormat="1" applyFont="1" applyBorder="1" applyAlignment="1">
      <alignment horizontal="right" vertical="center" shrinkToFit="1"/>
    </xf>
    <xf numFmtId="178" fontId="38" fillId="0" borderId="51" xfId="0" applyNumberFormat="1" applyFont="1" applyBorder="1" applyAlignment="1">
      <alignment horizontal="right" vertical="center" shrinkToFit="1"/>
    </xf>
    <xf numFmtId="178" fontId="38" fillId="0" borderId="7" xfId="0" applyNumberFormat="1" applyFont="1" applyFill="1" applyBorder="1" applyAlignment="1">
      <alignment horizontal="right" vertical="center" shrinkToFit="1"/>
    </xf>
    <xf numFmtId="178" fontId="38" fillId="0" borderId="7" xfId="0" applyNumberFormat="1" applyFont="1" applyBorder="1" applyAlignment="1">
      <alignment horizontal="right" vertical="center" shrinkToFit="1"/>
    </xf>
    <xf numFmtId="178" fontId="38" fillId="0" borderId="30" xfId="0" applyNumberFormat="1" applyFont="1" applyBorder="1" applyAlignment="1">
      <alignment horizontal="right" vertical="center" shrinkToFit="1"/>
    </xf>
    <xf numFmtId="178" fontId="38" fillId="0" borderId="47" xfId="0" applyNumberFormat="1" applyFont="1" applyBorder="1" applyAlignment="1">
      <alignment horizontal="right" vertical="center" shrinkToFit="1"/>
    </xf>
    <xf numFmtId="178" fontId="38" fillId="0" borderId="48" xfId="0" applyNumberFormat="1" applyFont="1" applyBorder="1" applyAlignment="1">
      <alignment horizontal="right" vertical="center" shrinkToFit="1"/>
    </xf>
    <xf numFmtId="178" fontId="38" fillId="0" borderId="47" xfId="1" applyNumberFormat="1" applyFont="1" applyBorder="1" applyAlignment="1">
      <alignment horizontal="right" vertical="center" shrinkToFit="1"/>
    </xf>
    <xf numFmtId="178" fontId="38" fillId="0" borderId="48" xfId="1" applyNumberFormat="1" applyFont="1" applyBorder="1" applyAlignment="1">
      <alignment horizontal="right" vertical="center" shrinkToFit="1"/>
    </xf>
    <xf numFmtId="178" fontId="38" fillId="0" borderId="31" xfId="0" applyNumberFormat="1" applyFont="1" applyFill="1" applyBorder="1" applyAlignment="1">
      <alignment horizontal="right" vertical="center" shrinkToFit="1"/>
    </xf>
    <xf numFmtId="178" fontId="38" fillId="0" borderId="51" xfId="0" applyNumberFormat="1" applyFont="1" applyFill="1" applyBorder="1" applyAlignment="1">
      <alignment horizontal="right" vertical="center" shrinkToFit="1"/>
    </xf>
    <xf numFmtId="178" fontId="38" fillId="0" borderId="51" xfId="1" applyNumberFormat="1" applyFont="1" applyBorder="1" applyAlignment="1">
      <alignment horizontal="right" vertical="center" shrinkToFit="1"/>
    </xf>
    <xf numFmtId="178" fontId="38" fillId="0" borderId="3" xfId="0" applyNumberFormat="1" applyFont="1" applyFill="1" applyBorder="1" applyAlignment="1">
      <alignment horizontal="right" vertical="center" shrinkToFit="1"/>
    </xf>
    <xf numFmtId="178" fontId="38" fillId="0" borderId="3" xfId="1" applyNumberFormat="1" applyFont="1" applyFill="1" applyBorder="1" applyAlignment="1">
      <alignment horizontal="right" vertical="center" shrinkToFit="1"/>
    </xf>
    <xf numFmtId="178" fontId="38" fillId="0" borderId="3" xfId="0" applyNumberFormat="1" applyFont="1" applyBorder="1" applyAlignment="1">
      <alignment horizontal="right" vertical="center"/>
    </xf>
    <xf numFmtId="178" fontId="38" fillId="0" borderId="4" xfId="1" applyNumberFormat="1" applyFont="1" applyFill="1" applyBorder="1" applyAlignment="1">
      <alignment horizontal="right" vertical="center" shrinkToFit="1"/>
    </xf>
    <xf numFmtId="178" fontId="38" fillId="0" borderId="7" xfId="1" applyNumberFormat="1" applyFont="1" applyFill="1" applyBorder="1" applyAlignment="1">
      <alignment horizontal="right" vertical="center" shrinkToFit="1"/>
    </xf>
    <xf numFmtId="178" fontId="38" fillId="0" borderId="4" xfId="1740" applyNumberFormat="1" applyFont="1" applyFill="1" applyBorder="1" applyAlignment="1">
      <alignment horizontal="right" vertical="center"/>
    </xf>
    <xf numFmtId="183" fontId="46" fillId="0" borderId="3" xfId="0" applyNumberFormat="1" applyFont="1" applyFill="1" applyBorder="1" applyAlignment="1">
      <alignment horizontal="right" vertical="center"/>
    </xf>
    <xf numFmtId="183" fontId="38" fillId="0" borderId="3" xfId="0" applyNumberFormat="1" applyFont="1" applyFill="1" applyBorder="1" applyAlignment="1">
      <alignment horizontal="right" vertical="center"/>
    </xf>
    <xf numFmtId="183" fontId="38" fillId="0" borderId="4" xfId="0" applyNumberFormat="1" applyFont="1" applyFill="1" applyBorder="1" applyAlignment="1">
      <alignment horizontal="right" vertical="center"/>
    </xf>
    <xf numFmtId="183" fontId="38" fillId="0" borderId="7" xfId="0" applyNumberFormat="1" applyFont="1" applyFill="1" applyBorder="1" applyAlignment="1">
      <alignment horizontal="right" vertical="center"/>
    </xf>
    <xf numFmtId="178" fontId="38" fillId="0" borderId="4" xfId="0" applyNumberFormat="1" applyFont="1" applyFill="1" applyBorder="1" applyAlignment="1">
      <alignment horizontal="right" vertical="center"/>
    </xf>
    <xf numFmtId="178" fontId="38" fillId="0" borderId="76" xfId="1" applyNumberFormat="1" applyFont="1" applyFill="1" applyBorder="1" applyAlignment="1">
      <alignment horizontal="right" vertical="center" shrinkToFit="1"/>
    </xf>
    <xf numFmtId="178" fontId="38" fillId="0" borderId="30" xfId="1" applyNumberFormat="1" applyFont="1" applyFill="1" applyBorder="1" applyAlignment="1">
      <alignment horizontal="right" vertical="center" shrinkToFit="1"/>
    </xf>
    <xf numFmtId="178" fontId="38" fillId="0" borderId="55" xfId="1" applyNumberFormat="1" applyFont="1" applyFill="1" applyBorder="1" applyAlignment="1">
      <alignment horizontal="right" vertical="center" shrinkToFit="1"/>
    </xf>
    <xf numFmtId="178" fontId="38" fillId="0" borderId="31" xfId="1" applyNumberFormat="1" applyFont="1" applyFill="1" applyBorder="1" applyAlignment="1">
      <alignment horizontal="right" vertical="center" shrinkToFit="1"/>
    </xf>
    <xf numFmtId="179" fontId="46" fillId="0" borderId="3" xfId="1740" applyNumberFormat="1" applyFont="1" applyFill="1" applyBorder="1" applyAlignment="1">
      <alignment horizontal="right" vertical="center"/>
    </xf>
    <xf numFmtId="179" fontId="42" fillId="0" borderId="4" xfId="1740" applyNumberFormat="1" applyFont="1" applyFill="1" applyBorder="1" applyAlignment="1" applyProtection="1">
      <alignment horizontal="right" vertical="center"/>
      <protection locked="0"/>
    </xf>
    <xf numFmtId="38" fontId="38" fillId="0" borderId="3" xfId="1" applyFont="1" applyFill="1" applyBorder="1">
      <alignment vertical="center"/>
    </xf>
    <xf numFmtId="0" fontId="38" fillId="28" borderId="3" xfId="0" applyFont="1" applyFill="1" applyBorder="1" applyAlignment="1">
      <alignment horizontal="center" vertical="center"/>
    </xf>
    <xf numFmtId="178" fontId="38" fillId="0" borderId="7" xfId="1" applyNumberFormat="1" applyFont="1" applyBorder="1" applyAlignment="1">
      <alignment horizontal="right" vertical="center" shrinkToFit="1"/>
    </xf>
    <xf numFmtId="0" fontId="35" fillId="0" borderId="0" xfId="0" applyFont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38" fillId="0" borderId="3" xfId="1731" applyNumberFormat="1" applyFont="1" applyFill="1" applyBorder="1" applyAlignment="1">
      <alignment horizontal="center" vertical="center" wrapText="1"/>
    </xf>
    <xf numFmtId="178" fontId="38" fillId="0" borderId="0" xfId="0" applyNumberFormat="1" applyFont="1" applyFill="1" applyBorder="1" applyAlignment="1">
      <alignment vertical="center" shrinkToFit="1"/>
    </xf>
    <xf numFmtId="184" fontId="38" fillId="0" borderId="3" xfId="0" applyNumberFormat="1" applyFont="1" applyBorder="1" applyAlignment="1">
      <alignment horizontal="right" vertical="center"/>
    </xf>
    <xf numFmtId="178" fontId="38" fillId="0" borderId="19" xfId="0" applyNumberFormat="1" applyFont="1" applyFill="1" applyBorder="1" applyAlignment="1">
      <alignment horizontal="right" vertical="center"/>
    </xf>
    <xf numFmtId="179" fontId="38" fillId="0" borderId="54" xfId="1740" applyNumberFormat="1" applyFont="1" applyFill="1" applyBorder="1" applyAlignment="1">
      <alignment horizontal="right" vertical="center"/>
    </xf>
    <xf numFmtId="178" fontId="38" fillId="0" borderId="24" xfId="0" applyNumberFormat="1" applyFont="1" applyFill="1" applyBorder="1" applyAlignment="1">
      <alignment horizontal="right" vertical="center"/>
    </xf>
    <xf numFmtId="179" fontId="38" fillId="0" borderId="48" xfId="1740" applyNumberFormat="1" applyFont="1" applyFill="1" applyBorder="1" applyAlignment="1">
      <alignment horizontal="right" vertical="center"/>
    </xf>
    <xf numFmtId="178" fontId="38" fillId="0" borderId="5" xfId="0" applyNumberFormat="1" applyFont="1" applyFill="1" applyBorder="1" applyAlignment="1">
      <alignment horizontal="right" vertical="center"/>
    </xf>
    <xf numFmtId="179" fontId="38" fillId="0" borderId="51" xfId="1740" applyNumberFormat="1" applyFont="1" applyFill="1" applyBorder="1" applyAlignment="1">
      <alignment horizontal="right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179" fontId="38" fillId="0" borderId="50" xfId="0" applyNumberFormat="1" applyFont="1" applyFill="1" applyBorder="1" applyAlignment="1">
      <alignment horizontal="right" vertical="center"/>
    </xf>
    <xf numFmtId="179" fontId="42" fillId="0" borderId="68" xfId="1" applyNumberFormat="1" applyFont="1" applyFill="1" applyBorder="1" applyAlignment="1">
      <alignment horizontal="right" vertical="center" shrinkToFit="1"/>
    </xf>
    <xf numFmtId="179" fontId="38" fillId="0" borderId="0" xfId="0" applyNumberFormat="1" applyFont="1" applyFill="1" applyBorder="1" applyAlignment="1">
      <alignment horizontal="right" vertical="center"/>
    </xf>
    <xf numFmtId="179" fontId="38" fillId="0" borderId="0" xfId="1740" applyNumberFormat="1" applyFont="1" applyFill="1" applyBorder="1" applyAlignment="1">
      <alignment horizontal="right" vertical="center"/>
    </xf>
    <xf numFmtId="183" fontId="38" fillId="0" borderId="3" xfId="0" applyNumberFormat="1" applyFont="1" applyBorder="1" applyAlignment="1">
      <alignment horizontal="right" vertical="center"/>
    </xf>
    <xf numFmtId="0" fontId="38" fillId="0" borderId="0" xfId="0" applyFont="1" applyBorder="1">
      <alignment vertical="center"/>
    </xf>
    <xf numFmtId="183" fontId="38" fillId="0" borderId="0" xfId="0" applyNumberFormat="1" applyFont="1" applyFill="1" applyBorder="1" applyAlignment="1">
      <alignment horizontal="right" vertical="center"/>
    </xf>
    <xf numFmtId="181" fontId="38" fillId="0" borderId="3" xfId="0" applyNumberFormat="1" applyFont="1" applyBorder="1" applyAlignment="1">
      <alignment horizontal="right" vertical="center"/>
    </xf>
    <xf numFmtId="178" fontId="38" fillId="0" borderId="3" xfId="1" applyNumberFormat="1" applyFont="1" applyBorder="1" applyAlignment="1">
      <alignment horizontal="right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179" fontId="35" fillId="0" borderId="0" xfId="0" applyNumberFormat="1" applyFont="1" applyFill="1">
      <alignment vertical="center"/>
    </xf>
    <xf numFmtId="185" fontId="35" fillId="0" borderId="0" xfId="0" applyNumberFormat="1" applyFont="1" applyFill="1">
      <alignment vertical="center"/>
    </xf>
    <xf numFmtId="184" fontId="35" fillId="0" borderId="0" xfId="0" applyNumberFormat="1" applyFont="1" applyFill="1" applyAlignment="1">
      <alignment vertical="center"/>
    </xf>
    <xf numFmtId="178" fontId="38" fillId="0" borderId="30" xfId="0" applyNumberFormat="1" applyFont="1" applyFill="1" applyBorder="1" applyAlignment="1">
      <alignment horizontal="right" vertical="center" shrinkToFit="1"/>
    </xf>
    <xf numFmtId="178" fontId="38" fillId="0" borderId="48" xfId="0" applyNumberFormat="1" applyFont="1" applyFill="1" applyBorder="1" applyAlignment="1">
      <alignment horizontal="right" vertical="center" shrinkToFit="1"/>
    </xf>
    <xf numFmtId="178" fontId="38" fillId="0" borderId="56" xfId="0" applyNumberFormat="1" applyFont="1" applyFill="1" applyBorder="1" applyAlignment="1">
      <alignment horizontal="right" vertical="center" shrinkToFit="1"/>
    </xf>
    <xf numFmtId="178" fontId="38" fillId="0" borderId="57" xfId="1" applyNumberFormat="1" applyFont="1" applyFill="1" applyBorder="1" applyAlignment="1">
      <alignment horizontal="right" vertical="center" shrinkToFit="1"/>
    </xf>
    <xf numFmtId="178" fontId="38" fillId="0" borderId="58" xfId="0" applyNumberFormat="1" applyFont="1" applyFill="1" applyBorder="1" applyAlignment="1">
      <alignment horizontal="right" vertical="center" shrinkToFit="1"/>
    </xf>
    <xf numFmtId="0" fontId="38" fillId="28" borderId="4" xfId="0" applyFont="1" applyFill="1" applyBorder="1" applyAlignment="1">
      <alignment horizontal="center" vertical="center"/>
    </xf>
    <xf numFmtId="0" fontId="38" fillId="28" borderId="21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17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28" borderId="3" xfId="0" applyFont="1" applyFill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shrinkToFit="1"/>
    </xf>
    <xf numFmtId="0" fontId="38" fillId="28" borderId="21" xfId="0" applyFont="1" applyFill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38" fontId="46" fillId="0" borderId="75" xfId="0" applyNumberFormat="1" applyFont="1" applyFill="1" applyBorder="1" applyAlignment="1">
      <alignment horizontal="center" vertical="center"/>
    </xf>
    <xf numFmtId="38" fontId="46" fillId="0" borderId="44" xfId="0" applyNumberFormat="1" applyFont="1" applyFill="1" applyBorder="1" applyAlignment="1">
      <alignment horizontal="center" vertical="center"/>
    </xf>
    <xf numFmtId="38" fontId="38" fillId="0" borderId="37" xfId="0" applyNumberFormat="1" applyFont="1" applyFill="1" applyBorder="1" applyAlignment="1">
      <alignment horizontal="center" vertical="center"/>
    </xf>
    <xf numFmtId="38" fontId="38" fillId="0" borderId="22" xfId="0" applyNumberFormat="1" applyFont="1" applyFill="1" applyBorder="1" applyAlignment="1">
      <alignment horizontal="center" vertical="center"/>
    </xf>
    <xf numFmtId="38" fontId="38" fillId="0" borderId="75" xfId="0" applyNumberFormat="1" applyFont="1" applyFill="1" applyBorder="1" applyAlignment="1">
      <alignment horizontal="center" vertical="center"/>
    </xf>
    <xf numFmtId="38" fontId="38" fillId="0" borderId="44" xfId="0" applyNumberFormat="1" applyFont="1" applyFill="1" applyBorder="1" applyAlignment="1">
      <alignment horizontal="center" vertical="center"/>
    </xf>
    <xf numFmtId="38" fontId="46" fillId="0" borderId="25" xfId="0" applyNumberFormat="1" applyFont="1" applyFill="1" applyBorder="1" applyAlignment="1">
      <alignment horizontal="center" vertical="center"/>
    </xf>
    <xf numFmtId="38" fontId="38" fillId="0" borderId="25" xfId="0" applyNumberFormat="1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28" borderId="52" xfId="0" applyFont="1" applyFill="1" applyBorder="1" applyAlignment="1">
      <alignment horizontal="center" vertical="center"/>
    </xf>
    <xf numFmtId="0" fontId="38" fillId="28" borderId="53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 wrapText="1"/>
    </xf>
    <xf numFmtId="0" fontId="38" fillId="28" borderId="17" xfId="0" applyFont="1" applyFill="1" applyBorder="1" applyAlignment="1">
      <alignment horizontal="center" vertical="center" wrapText="1"/>
    </xf>
    <xf numFmtId="0" fontId="38" fillId="28" borderId="18" xfId="0" applyFont="1" applyFill="1" applyBorder="1" applyAlignment="1">
      <alignment horizontal="center" vertical="center" wrapText="1"/>
    </xf>
    <xf numFmtId="0" fontId="35" fillId="28" borderId="4" xfId="0" applyFont="1" applyFill="1" applyBorder="1" applyAlignment="1">
      <alignment horizontal="center" vertical="center"/>
    </xf>
    <xf numFmtId="0" fontId="35" fillId="28" borderId="21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8" fillId="0" borderId="19" xfId="1731" applyNumberFormat="1" applyFont="1" applyFill="1" applyBorder="1" applyAlignment="1">
      <alignment horizontal="center" vertical="center" wrapText="1"/>
    </xf>
    <xf numFmtId="0" fontId="38" fillId="0" borderId="17" xfId="1731" applyNumberFormat="1" applyFont="1" applyFill="1" applyBorder="1" applyAlignment="1">
      <alignment horizontal="center" vertical="center" wrapText="1"/>
    </xf>
    <xf numFmtId="0" fontId="38" fillId="0" borderId="18" xfId="1731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34" borderId="19" xfId="0" applyFont="1" applyFill="1" applyBorder="1" applyAlignment="1">
      <alignment horizontal="center" vertical="center"/>
    </xf>
    <xf numFmtId="0" fontId="38" fillId="34" borderId="17" xfId="0" applyFont="1" applyFill="1" applyBorder="1" applyAlignment="1">
      <alignment horizontal="center" vertical="center"/>
    </xf>
    <xf numFmtId="0" fontId="38" fillId="34" borderId="18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/>
    </xf>
    <xf numFmtId="0" fontId="38" fillId="34" borderId="19" xfId="0" applyFont="1" applyFill="1" applyBorder="1" applyAlignment="1">
      <alignment horizontal="center" vertical="center" wrapText="1"/>
    </xf>
    <xf numFmtId="0" fontId="38" fillId="34" borderId="17" xfId="0" applyFont="1" applyFill="1" applyBorder="1" applyAlignment="1">
      <alignment horizontal="center" vertical="center" wrapText="1"/>
    </xf>
    <xf numFmtId="0" fontId="38" fillId="34" borderId="18" xfId="0" applyFont="1" applyFill="1" applyBorder="1" applyAlignment="1">
      <alignment horizontal="center" vertical="center" wrapText="1"/>
    </xf>
    <xf numFmtId="0" fontId="38" fillId="0" borderId="77" xfId="0" applyFont="1" applyFill="1" applyBorder="1" applyAlignment="1">
      <alignment horizontal="center" vertical="center"/>
    </xf>
    <xf numFmtId="0" fontId="35" fillId="28" borderId="3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 wrapText="1"/>
    </xf>
    <xf numFmtId="0" fontId="35" fillId="34" borderId="3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4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00FF00"/>
      <color rgb="FF9BBB59"/>
      <color rgb="FF7F7F7F"/>
      <color rgb="FF868686"/>
      <color rgb="FFFFCCCC"/>
      <color rgb="FFB3A2C7"/>
      <color rgb="FFFAC090"/>
      <color rgb="FF8EB4E3"/>
      <color rgb="FFD99694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0213347331583549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dLbl>
              <c:idx val="0"/>
              <c:layout>
                <c:manualLayout>
                  <c:x val="-3.44086021505382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C-4646-B3BE-BC5C9E0C11E7}"/>
                </c:ext>
              </c:extLst>
            </c:dLbl>
            <c:dLbl>
              <c:idx val="1"/>
              <c:layout>
                <c:manualLayout>
                  <c:x val="-5.16129032258064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C-4646-B3BE-BC5C9E0C11E7}"/>
                </c:ext>
              </c:extLst>
            </c:dLbl>
            <c:dLbl>
              <c:idx val="2"/>
              <c:layout>
                <c:manualLayout>
                  <c:x val="-5.16129032258064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C-4646-B3BE-BC5C9E0C11E7}"/>
                </c:ext>
              </c:extLst>
            </c:dLbl>
            <c:dLbl>
              <c:idx val="3"/>
              <c:layout>
                <c:manualLayout>
                  <c:x val="-3.44086021505376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C-4646-B3BE-BC5C9E0C11E7}"/>
                </c:ext>
              </c:extLst>
            </c:dLbl>
            <c:dLbl>
              <c:idx val="4"/>
              <c:layout>
                <c:manualLayout>
                  <c:x val="-3.44086021505376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C-4646-B3BE-BC5C9E0C11E7}"/>
                </c:ext>
              </c:extLst>
            </c:dLbl>
            <c:dLbl>
              <c:idx val="5"/>
              <c:layout>
                <c:manualLayout>
                  <c:x val="-3.4408602150538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C-4646-B3BE-BC5C9E0C11E7}"/>
                </c:ext>
              </c:extLst>
            </c:dLbl>
            <c:dLbl>
              <c:idx val="6"/>
              <c:layout>
                <c:manualLayout>
                  <c:x val="-5.1612903225807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C-4646-B3BE-BC5C9E0C11E7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被保険者数!$E$5:$E$11</c:f>
              <c:numCache>
                <c:formatCode>General</c:formatCode>
                <c:ptCount val="7"/>
                <c:pt idx="0">
                  <c:v>923</c:v>
                </c:pt>
                <c:pt idx="1">
                  <c:v>3235</c:v>
                </c:pt>
                <c:pt idx="2">
                  <c:v>255619</c:v>
                </c:pt>
                <c:pt idx="3">
                  <c:v>225189</c:v>
                </c:pt>
                <c:pt idx="4">
                  <c:v>153536</c:v>
                </c:pt>
                <c:pt idx="5">
                  <c:v>77138</c:v>
                </c:pt>
                <c:pt idx="6">
                  <c:v>30161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-3.4404538142408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C-4646-B3BE-BC5C9E0C11E7}"/>
                </c:ext>
              </c:extLst>
            </c:dLbl>
            <c:dLbl>
              <c:idx val="1"/>
              <c:layout>
                <c:manualLayout>
                  <c:x val="-3.44018288036576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C-4646-B3BE-BC5C9E0C11E7}"/>
                </c:ext>
              </c:extLst>
            </c:dLbl>
            <c:dLbl>
              <c:idx val="2"/>
              <c:layout>
                <c:manualLayout>
                  <c:x val="-4.43572940479211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3-49C8-900F-6B3DC3499D5E}"/>
                </c:ext>
              </c:extLst>
            </c:dLbl>
            <c:dLbl>
              <c:idx val="3"/>
              <c:layout>
                <c:manualLayout>
                  <c:x val="-5.16074845483024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C-4646-B3BE-BC5C9E0C11E7}"/>
                </c:ext>
              </c:extLst>
            </c:dLbl>
            <c:dLbl>
              <c:idx val="4"/>
              <c:layout>
                <c:manualLayout>
                  <c:x val="-3.5553297773262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47C-AC1C-6C437F7DC142}"/>
                </c:ext>
              </c:extLst>
            </c:dLbl>
            <c:dLbl>
              <c:idx val="5"/>
              <c:layout>
                <c:manualLayout>
                  <c:x val="-5.16074845483024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C-4646-B3BE-BC5C9E0C11E7}"/>
                </c:ext>
              </c:extLst>
            </c:dLbl>
            <c:dLbl>
              <c:idx val="6"/>
              <c:layout>
                <c:manualLayout>
                  <c:x val="-3.61249682499358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C-4F65-BCB2-4F5526B7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被保険者数!$C$5:$C$11</c:f>
              <c:numCache>
                <c:formatCode>General</c:formatCode>
                <c:ptCount val="7"/>
                <c:pt idx="0">
                  <c:v>1372</c:v>
                </c:pt>
                <c:pt idx="1">
                  <c:v>4294</c:v>
                </c:pt>
                <c:pt idx="2">
                  <c:v>196864</c:v>
                </c:pt>
                <c:pt idx="3">
                  <c:v>161658</c:v>
                </c:pt>
                <c:pt idx="4">
                  <c:v>88571</c:v>
                </c:pt>
                <c:pt idx="5">
                  <c:v>30390</c:v>
                </c:pt>
                <c:pt idx="6">
                  <c:v>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ax val="400000"/>
          <c:min val="-50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人数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high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  <c:majorUnit val="100000"/>
      </c:valAx>
      <c:valAx>
        <c:axId val="337138176"/>
        <c:scaling>
          <c:orientation val="maxMin"/>
          <c:max val="400000"/>
          <c:min val="-500000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人数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low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100000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7919172219513"/>
          <c:y val="0.14033676729177599"/>
          <c:w val="0.86076927244162738"/>
          <c:h val="0.809827749698492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被保険者数!$B$5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117476569695002E-2"/>
                  <c:y val="-0.14030325627641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4-4474-BF0A-BD09614BC776}"/>
                </c:ext>
              </c:extLst>
            </c:dLbl>
            <c:dLbl>
              <c:idx val="1"/>
              <c:layout>
                <c:manualLayout>
                  <c:x val="3.439893818733409E-2"/>
                  <c:y val="-0.144980068310915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4-4474-BF0A-BD09614BC776}"/>
                </c:ext>
              </c:extLst>
            </c:dLbl>
            <c:dLbl>
              <c:idx val="2"/>
              <c:layout>
                <c:manualLayout>
                  <c:x val="3.4399073622623108E-2"/>
                  <c:y val="-0.14030141501183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4-4474-BF0A-BD09614BC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(被保険者数!$D$5,被保険者数!$F$5,被保険者数!$H$5)</c:f>
              <c:numCache>
                <c:formatCode>0.0%</c:formatCode>
                <c:ptCount val="3"/>
                <c:pt idx="0">
                  <c:v>2.7988062234679495E-3</c:v>
                </c:pt>
                <c:pt idx="1">
                  <c:v>1.2375955516283834E-3</c:v>
                </c:pt>
                <c:pt idx="2">
                  <c:v>1.8567810940040938E-3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474-BF0A-BD09614BC776}"/>
            </c:ext>
          </c:extLst>
        </c:ser>
        <c:ser>
          <c:idx val="1"/>
          <c:order val="1"/>
          <c:tx>
            <c:strRef>
              <c:f>被保険者数!$B$6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7409122921068317E-2"/>
                  <c:y val="-0.10298349306303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8697654260794194E-2"/>
                      <c:h val="3.95503631894385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7F7-4128-882F-C00015B60736}"/>
                </c:ext>
              </c:extLst>
            </c:dLbl>
            <c:dLbl>
              <c:idx val="1"/>
              <c:layout>
                <c:manualLayout>
                  <c:x val="4.0420662007692724E-2"/>
                  <c:y val="-0.10405704237670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7-4128-882F-C00015B60736}"/>
                </c:ext>
              </c:extLst>
            </c:dLbl>
            <c:dLbl>
              <c:idx val="2"/>
              <c:layout>
                <c:manualLayout>
                  <c:x val="4.214069017823284E-2"/>
                  <c:y val="-9.9379677962824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(被保険者数!$D$6,被保険者数!$F$6,被保険者数!$H$6)</c:f>
              <c:numCache>
                <c:formatCode>0.0%</c:formatCode>
                <c:ptCount val="3"/>
                <c:pt idx="0">
                  <c:v>8.7595290988129546E-3</c:v>
                </c:pt>
                <c:pt idx="1">
                  <c:v>4.3376182118286246E-3</c:v>
                </c:pt>
                <c:pt idx="2">
                  <c:v>6.0913746652535173E-3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128-882F-C00015B60736}"/>
            </c:ext>
          </c:extLst>
        </c:ser>
        <c:ser>
          <c:idx val="2"/>
          <c:order val="2"/>
          <c:tx>
            <c:strRef>
              <c:f>被保険者数!$B$7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(被保険者数!$D$7,被保険者数!$F$7,被保険者数!$H$7)</c:f>
              <c:numCache>
                <c:formatCode>0.0%</c:formatCode>
                <c:ptCount val="3"/>
                <c:pt idx="0">
                  <c:v>0.4015919740355644</c:v>
                </c:pt>
                <c:pt idx="1">
                  <c:v>0.34274424410801274</c:v>
                </c:pt>
                <c:pt idx="2">
                  <c:v>0.36608360773780146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7-4128-882F-C00015B60736}"/>
            </c:ext>
          </c:extLst>
        </c:ser>
        <c:ser>
          <c:idx val="3"/>
          <c:order val="3"/>
          <c:tx>
            <c:strRef>
              <c:f>被保険者数!$B$8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(被保険者数!$D$8,被保険者数!$F$8,被保険者数!$H$8)</c:f>
              <c:numCache>
                <c:formatCode>0.0%</c:formatCode>
                <c:ptCount val="3"/>
                <c:pt idx="0">
                  <c:v>0.32977362716718789</c:v>
                </c:pt>
                <c:pt idx="1">
                  <c:v>0.30194247527155366</c:v>
                </c:pt>
                <c:pt idx="2">
                  <c:v>0.31298047750422731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7-4128-882F-C00015B60736}"/>
            </c:ext>
          </c:extLst>
        </c:ser>
        <c:ser>
          <c:idx val="4"/>
          <c:order val="4"/>
          <c:tx>
            <c:strRef>
              <c:f>被保険者数!$B$9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(被保険者数!$D$9,被保険者数!$F$9,被保険者数!$H$9)</c:f>
              <c:numCache>
                <c:formatCode>0.0%</c:formatCode>
                <c:ptCount val="3"/>
                <c:pt idx="0">
                  <c:v>0.18068007727316307</c:v>
                </c:pt>
                <c:pt idx="1">
                  <c:v>0.20586724877011428</c:v>
                </c:pt>
                <c:pt idx="2">
                  <c:v>0.19587786506581661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7-4128-882F-C00015B60736}"/>
            </c:ext>
          </c:extLst>
        </c:ser>
        <c:ser>
          <c:idx val="5"/>
          <c:order val="5"/>
          <c:tx>
            <c:strRef>
              <c:f>被保険者数!$B$10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(被保険者数!$D$10,被保険者数!$F$10,被保険者数!$H$10)</c:f>
              <c:numCache>
                <c:formatCode>0.0%</c:formatCode>
                <c:ptCount val="3"/>
                <c:pt idx="0">
                  <c:v>6.1993965839060479E-2</c:v>
                </c:pt>
                <c:pt idx="1">
                  <c:v>0.10342973527790926</c:v>
                </c:pt>
                <c:pt idx="2">
                  <c:v>8.699605990242798E-2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7-4128-882F-C00015B60736}"/>
            </c:ext>
          </c:extLst>
        </c:ser>
        <c:ser>
          <c:idx val="6"/>
          <c:order val="6"/>
          <c:tx>
            <c:strRef>
              <c:f>被保険者数!$B$11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0281705401159E-2"/>
                  <c:y val="-0.102889864759116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7-4128-882F-C00015B607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7F7-4128-882F-C00015B60736}"/>
                </c:ext>
              </c:extLst>
            </c:dLbl>
            <c:dLbl>
              <c:idx val="2"/>
              <c:layout>
                <c:manualLayout>
                  <c:x val="-1.1180183108510754E-2"/>
                  <c:y val="-0.109898086005468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9834768947398E-2"/>
                      <c:h val="4.6768120345052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被保険者数!$M$56:$M$58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(被保険者数!$D$11,被保険者数!$F$11,被保険者数!$H$11)</c:f>
              <c:numCache>
                <c:formatCode>0.0%</c:formatCode>
                <c:ptCount val="3"/>
                <c:pt idx="0">
                  <c:v>1.4402020362743238E-2</c:v>
                </c:pt>
                <c:pt idx="1">
                  <c:v>4.0441082808953061E-2</c:v>
                </c:pt>
                <c:pt idx="2">
                  <c:v>3.0113834030469008E-2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7-4128-882F-C00015B607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12353199"/>
        <c:axId val="1484028559"/>
      </c:barChart>
      <c:catAx>
        <c:axId val="1212353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84028559"/>
        <c:crosses val="autoZero"/>
        <c:auto val="1"/>
        <c:lblAlgn val="ctr"/>
        <c:lblOffset val="100"/>
        <c:noMultiLvlLbl val="0"/>
      </c:catAx>
      <c:valAx>
        <c:axId val="148402855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 b="1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en-US" b="1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3992767755566387"/>
              <c:y val="3.57216376207179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2123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199523267782655E-2"/>
          <c:y val="1.8262415392805539E-2"/>
          <c:w val="0.84111923722845228"/>
          <c:h val="6.6987046703676084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介護認定率!$K$20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283232613722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9-43F2-866E-EF51F57699AF}"/>
                </c:ext>
              </c:extLst>
            </c:dLbl>
            <c:dLbl>
              <c:idx val="1"/>
              <c:layout>
                <c:manualLayout>
                  <c:x val="0"/>
                  <c:y val="2.4677923945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9-43F2-866E-EF51F57699AF}"/>
                </c:ext>
              </c:extLst>
            </c:dLbl>
            <c:dLbl>
              <c:idx val="2"/>
              <c:layout>
                <c:manualLayout>
                  <c:x val="0"/>
                  <c:y val="4.9355847890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9-43F2-866E-EF51F57699AF}"/>
                </c:ext>
              </c:extLst>
            </c:dLbl>
            <c:dLbl>
              <c:idx val="3"/>
              <c:layout>
                <c:manualLayout>
                  <c:x val="0"/>
                  <c:y val="-4.9355847890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0-4868-BC45-075F69C796ED}"/>
                </c:ext>
              </c:extLst>
            </c:dLbl>
            <c:dLbl>
              <c:idx val="4"/>
              <c:layout>
                <c:manualLayout>
                  <c:x val="0"/>
                  <c:y val="-7.403377183607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0-4868-BC45-075F69C796ED}"/>
                </c:ext>
              </c:extLst>
            </c:dLbl>
            <c:dLbl>
              <c:idx val="5"/>
              <c:layout>
                <c:manualLayout>
                  <c:x val="0"/>
                  <c:y val="-2.961350873443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0-4868-BC45-075F69C796ED}"/>
                </c:ext>
              </c:extLst>
            </c:dLbl>
            <c:dLbl>
              <c:idx val="6"/>
              <c:layout>
                <c:manualLayout>
                  <c:x val="-1.4056061310523188E-16"/>
                  <c:y val="-2.998348327924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9-43F2-866E-EF51F57699AF}"/>
                </c:ext>
              </c:extLst>
            </c:dLbl>
            <c:dLbl>
              <c:idx val="7"/>
              <c:layout>
                <c:manualLayout>
                  <c:x val="0"/>
                  <c:y val="-1.998892408137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9-43F2-866E-EF51F57699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General</c:formatCode>
                <c:ptCount val="8"/>
                <c:pt idx="0">
                  <c:v>50822</c:v>
                </c:pt>
                <c:pt idx="1">
                  <c:v>8887</c:v>
                </c:pt>
                <c:pt idx="2">
                  <c:v>12025</c:v>
                </c:pt>
                <c:pt idx="3">
                  <c:v>32366</c:v>
                </c:pt>
                <c:pt idx="4">
                  <c:v>38818</c:v>
                </c:pt>
                <c:pt idx="5">
                  <c:v>64220</c:v>
                </c:pt>
                <c:pt idx="6">
                  <c:v>83163</c:v>
                </c:pt>
                <c:pt idx="7">
                  <c:v>89909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19-43F2-866E-EF51F57699AF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General</c:formatCode>
                <c:ptCount val="8"/>
                <c:pt idx="0">
                  <c:v>54570</c:v>
                </c:pt>
                <c:pt idx="1">
                  <c:v>9943</c:v>
                </c:pt>
                <c:pt idx="2">
                  <c:v>12634</c:v>
                </c:pt>
                <c:pt idx="3">
                  <c:v>34880</c:v>
                </c:pt>
                <c:pt idx="4">
                  <c:v>41850</c:v>
                </c:pt>
                <c:pt idx="5">
                  <c:v>70517</c:v>
                </c:pt>
                <c:pt idx="6">
                  <c:v>89367</c:v>
                </c:pt>
                <c:pt idx="7">
                  <c:v>95592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9-43F2-866E-EF51F57699AF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General</c:formatCode>
                <c:ptCount val="8"/>
                <c:pt idx="0">
                  <c:v>60703</c:v>
                </c:pt>
                <c:pt idx="1">
                  <c:v>9672</c:v>
                </c:pt>
                <c:pt idx="2">
                  <c:v>12935</c:v>
                </c:pt>
                <c:pt idx="3">
                  <c:v>38140</c:v>
                </c:pt>
                <c:pt idx="4">
                  <c:v>46797</c:v>
                </c:pt>
                <c:pt idx="5">
                  <c:v>80117</c:v>
                </c:pt>
                <c:pt idx="6">
                  <c:v>105199</c:v>
                </c:pt>
                <c:pt idx="7">
                  <c:v>115676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19-43F2-866E-EF51F576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介護疾病別有病状況!$M$26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5-46F5-ABC4-78A60DED1894}"/>
                </c:ext>
              </c:extLst>
            </c:dLbl>
            <c:dLbl>
              <c:idx val="1"/>
              <c:layout>
                <c:manualLayout>
                  <c:x val="-3.0103647861328063E-17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3-479D-8818-88C02109CE96}"/>
                </c:ext>
              </c:extLst>
            </c:dLbl>
            <c:dLbl>
              <c:idx val="2"/>
              <c:layout>
                <c:manualLayout>
                  <c:x val="0"/>
                  <c:y val="7.425742574257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5-46F5-ABC4-78A60DED1894}"/>
                </c:ext>
              </c:extLst>
            </c:dLbl>
            <c:dLbl>
              <c:idx val="3"/>
              <c:layout>
                <c:manualLayout>
                  <c:x val="-4.9261083743842365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3-479D-8818-88C02109CE96}"/>
                </c:ext>
              </c:extLst>
            </c:dLbl>
            <c:dLbl>
              <c:idx val="4"/>
              <c:layout>
                <c:manualLayout>
                  <c:x val="-1.6420361247947454E-3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5-46F5-ABC4-78A60DED1894}"/>
                </c:ext>
              </c:extLst>
            </c:dLbl>
            <c:dLbl>
              <c:idx val="5"/>
              <c:layout>
                <c:manualLayout>
                  <c:x val="0"/>
                  <c:y val="4.9504950495049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5-46F5-ABC4-78A60DED1894}"/>
                </c:ext>
              </c:extLst>
            </c:dLbl>
            <c:dLbl>
              <c:idx val="6"/>
              <c:layout>
                <c:manualLayout>
                  <c:x val="0"/>
                  <c:y val="4.9504950495049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5-46F5-ABC4-78A60DED1894}"/>
                </c:ext>
              </c:extLst>
            </c:dLbl>
            <c:dLbl>
              <c:idx val="7"/>
              <c:layout>
                <c:manualLayout>
                  <c:x val="0"/>
                  <c:y val="-4.9504950495050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3-479D-8818-88C02109C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0.23899999999999999</c:v>
                </c:pt>
                <c:pt idx="1">
                  <c:v>0.51700000000000002</c:v>
                </c:pt>
                <c:pt idx="2">
                  <c:v>0.33</c:v>
                </c:pt>
                <c:pt idx="3">
                  <c:v>0.58799999999999997</c:v>
                </c:pt>
                <c:pt idx="4">
                  <c:v>0.22</c:v>
                </c:pt>
                <c:pt idx="5">
                  <c:v>0.13</c:v>
                </c:pt>
                <c:pt idx="6">
                  <c:v>0.54400000000000004</c:v>
                </c:pt>
                <c:pt idx="7">
                  <c:v>0.33899999999999997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3-479D-8818-88C02109CE96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0.23800000000000002</c:v>
                </c:pt>
                <c:pt idx="1">
                  <c:v>0.51500000000000001</c:v>
                </c:pt>
                <c:pt idx="2">
                  <c:v>0.31900000000000001</c:v>
                </c:pt>
                <c:pt idx="3">
                  <c:v>0.58399999999999996</c:v>
                </c:pt>
                <c:pt idx="4">
                  <c:v>0.22</c:v>
                </c:pt>
                <c:pt idx="5">
                  <c:v>0.11800000000000001</c:v>
                </c:pt>
                <c:pt idx="6">
                  <c:v>0.51800000000000002</c:v>
                </c:pt>
                <c:pt idx="7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3-479D-8818-88C02109CE96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0.24</c:v>
                </c:pt>
                <c:pt idx="1">
                  <c:v>0.53200000000000003</c:v>
                </c:pt>
                <c:pt idx="2">
                  <c:v>0.32</c:v>
                </c:pt>
                <c:pt idx="3">
                  <c:v>0.60299999999999998</c:v>
                </c:pt>
                <c:pt idx="4">
                  <c:v>0.23399999999999999</c:v>
                </c:pt>
                <c:pt idx="5">
                  <c:v>0.11599999999999999</c:v>
                </c:pt>
                <c:pt idx="6">
                  <c:v>0.53200000000000003</c:v>
                </c:pt>
                <c:pt idx="7">
                  <c:v>0.37200000000000005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C3-479D-8818-88C02109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標準化死亡比!$I$12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4677923945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1-4D1C-BC0B-4FEF20027CA0}"/>
                </c:ext>
              </c:extLst>
            </c:dLbl>
            <c:dLbl>
              <c:idx val="1"/>
              <c:layout>
                <c:manualLayout>
                  <c:x val="0"/>
                  <c:y val="-1.23389619726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1-4D1C-BC0B-4FEF20027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General</c:formatCode>
                <c:ptCount val="2"/>
                <c:pt idx="0">
                  <c:v>105.9</c:v>
                </c:pt>
                <c:pt idx="1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3-4290-93C1-1BA76DDD10A3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General</c:formatCode>
                <c:ptCount val="2"/>
                <c:pt idx="0">
                  <c:v>99.5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3-4290-93C1-1BA76DDD10A3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3-4290-93C1-1BA76DDD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93235294117648"/>
          <c:y val="0.12480841126546673"/>
          <c:w val="0.6377192810457516"/>
          <c:h val="0.77727733859457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地区別_標準化死亡比!$R$16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910130718954252E-2"/>
                  <c:y val="-4.3171696267081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25-49A9-8759-A90D10A8D39F}"/>
                </c:ext>
              </c:extLst>
            </c:dLbl>
            <c:dLbl>
              <c:idx val="1"/>
              <c:layout>
                <c:manualLayout>
                  <c:x val="4.728856209150327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5-49A9-8759-A90D10A8D39F}"/>
                </c:ext>
              </c:extLst>
            </c:dLbl>
            <c:dLbl>
              <c:idx val="2"/>
              <c:layout>
                <c:manualLayout>
                  <c:x val="1.4085947712418301E-2"/>
                  <c:y val="7.80714083844194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5-49A9-8759-A90D10A8D39F}"/>
                </c:ext>
              </c:extLst>
            </c:dLbl>
            <c:dLbl>
              <c:idx val="3"/>
              <c:layout>
                <c:manualLayout>
                  <c:x val="1.66013071895423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A-46F7-B76E-B6B029DAF2A5}"/>
                </c:ext>
              </c:extLst>
            </c:dLbl>
            <c:dLbl>
              <c:idx val="4"/>
              <c:layout>
                <c:manualLayout>
                  <c:x val="4.1420261437908494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5-49A9-8759-A90D10A8D39F}"/>
                </c:ext>
              </c:extLst>
            </c:dLbl>
            <c:dLbl>
              <c:idx val="5"/>
              <c:layout>
                <c:manualLayout>
                  <c:x val="1.44653594771241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5-49A9-8759-A90D10A8D39F}"/>
                </c:ext>
              </c:extLst>
            </c:dLbl>
            <c:dLbl>
              <c:idx val="6"/>
              <c:layout>
                <c:manualLayout>
                  <c:x val="1.80774509803921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5-49A9-8759-A90D10A8D39F}"/>
                </c:ext>
              </c:extLst>
            </c:dLbl>
            <c:dLbl>
              <c:idx val="7"/>
              <c:layout>
                <c:manualLayout>
                  <c:x val="-1.4291736856495242E-2"/>
                  <c:y val="3.46110522434797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25-49A9-8759-A90D10A8D39F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5-49A9-8759-A90D10A8D39F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25-49A9-8759-A90D10A8D39F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5-49A9-8759-A90D10A8D39F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25-49A9-8759-A90D10A8D39F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25-49A9-8759-A90D10A8D39F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25-49A9-8759-A90D10A8D39F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25-49A9-8759-A90D10A8D39F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25-49A9-8759-A90D10A8D39F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25-49A9-8759-A90D10A8D39F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25-49A9-8759-A90D10A8D39F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25-49A9-8759-A90D10A8D39F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25-49A9-8759-A90D10A8D39F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25-49A9-8759-A90D10A8D39F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25-49A9-8759-A90D10A8D39F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25-49A9-8759-A90D10A8D39F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25-49A9-8759-A90D10A8D39F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25-49A9-8759-A90D10A8D39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地区別_標準化死亡比!$D$5:$D$12</c:f>
              <c:numCache>
                <c:formatCode>General</c:formatCode>
                <c:ptCount val="8"/>
                <c:pt idx="0">
                  <c:v>89.8</c:v>
                </c:pt>
                <c:pt idx="1">
                  <c:v>96.9</c:v>
                </c:pt>
                <c:pt idx="2">
                  <c:v>103.2</c:v>
                </c:pt>
                <c:pt idx="3">
                  <c:v>105.5</c:v>
                </c:pt>
                <c:pt idx="4">
                  <c:v>96.5</c:v>
                </c:pt>
                <c:pt idx="5">
                  <c:v>104.6</c:v>
                </c:pt>
                <c:pt idx="6">
                  <c:v>106.6</c:v>
                </c:pt>
                <c:pt idx="7">
                  <c:v>119.9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F25-49A9-8759-A90D10A8D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0992"/>
        <c:axId val="451075392"/>
      </c:barChart>
      <c:scatterChart>
        <c:scatterStyle val="lineMarker"/>
        <c:varyColors val="0"/>
        <c:ser>
          <c:idx val="1"/>
          <c:order val="1"/>
          <c:tx>
            <c:strRef>
              <c:f>地区別_標準化死亡比!$R$18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CF25-49A9-8759-A90D10A8D3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25-49A9-8759-A90D10A8D39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25-49A9-8759-A90D10A8D3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25-49A9-8759-A90D10A8D3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25-49A9-8759-A90D10A8D3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25-49A9-8759-A90D10A8D3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25-49A9-8759-A90D10A8D39F}"/>
                </c:ext>
              </c:extLst>
            </c:dLbl>
            <c:dLbl>
              <c:idx val="6"/>
              <c:layout>
                <c:manualLayout>
                  <c:x val="-0.11205882352941184"/>
                  <c:y val="4.9921988703348408E-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25-49A9-8759-A90D10A8D3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地区別_標準化死亡比!$R$5:$R$12</c:f>
              <c:numCache>
                <c:formatCode>#,##0.0_ </c:formatCode>
                <c:ptCount val="8"/>
                <c:pt idx="0">
                  <c:v>105.9</c:v>
                </c:pt>
                <c:pt idx="1">
                  <c:v>105.9</c:v>
                </c:pt>
                <c:pt idx="2">
                  <c:v>105.9</c:v>
                </c:pt>
                <c:pt idx="3">
                  <c:v>105.9</c:v>
                </c:pt>
                <c:pt idx="4">
                  <c:v>105.9</c:v>
                </c:pt>
                <c:pt idx="5">
                  <c:v>105.9</c:v>
                </c:pt>
                <c:pt idx="6">
                  <c:v>105.9</c:v>
                </c:pt>
                <c:pt idx="7">
                  <c:v>105.9</c:v>
                </c:pt>
              </c:numCache>
            </c:numRef>
          </c:xVal>
          <c:yVal>
            <c:numRef>
              <c:f>地区別_標準化死亡比!$T$5:$T$12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F25-49A9-8759-A90D10A8D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4704"/>
        <c:axId val="451223552"/>
      </c:scatterChart>
      <c:catAx>
        <c:axId val="18402099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075392"/>
        <c:crossesAt val="0"/>
        <c:auto val="1"/>
        <c:lblAlgn val="ctr"/>
        <c:lblOffset val="100"/>
        <c:noMultiLvlLbl val="0"/>
      </c:catAx>
      <c:valAx>
        <c:axId val="45107539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020992"/>
        <c:crosses val="autoZero"/>
        <c:crossBetween val="between"/>
      </c:valAx>
      <c:valAx>
        <c:axId val="4512235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4704"/>
        <c:crosses val="max"/>
        <c:crossBetween val="midCat"/>
      </c:valAx>
      <c:valAx>
        <c:axId val="4512247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35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2866698135426826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77287581699346"/>
          <c:y val="0.1271643306677149"/>
          <c:w val="0.64887875816993468"/>
          <c:h val="0.77321393328174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地区別_標準化死亡比!$R$17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4685294117647059E-2"/>
                  <c:y val="-6.4754202115664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9-4F30-8B9A-DB74F22EE651}"/>
                </c:ext>
              </c:extLst>
            </c:dLbl>
            <c:dLbl>
              <c:idx val="1"/>
              <c:layout>
                <c:manualLayout>
                  <c:x val="1.7219607843137103E-2"/>
                  <c:y val="4.1604939788142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84705882352943"/>
                      <c:h val="3.3281331253250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9-4F30-8B9A-DB74F22EE651}"/>
                </c:ext>
              </c:extLst>
            </c:dLbl>
            <c:dLbl>
              <c:idx val="2"/>
              <c:layout>
                <c:manualLayout>
                  <c:x val="4.15032679738562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9-4F30-8B9A-DB74F22EE651}"/>
                </c:ext>
              </c:extLst>
            </c:dLbl>
            <c:dLbl>
              <c:idx val="3"/>
              <c:layout>
                <c:manualLayout>
                  <c:x val="8.3006535947712425E-3"/>
                  <c:y val="7.62688363912586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9-4F30-8B9A-DB74F22EE651}"/>
                </c:ext>
              </c:extLst>
            </c:dLbl>
            <c:dLbl>
              <c:idx val="4"/>
              <c:layout>
                <c:manualLayout>
                  <c:x val="-9.5058823529411765E-3"/>
                  <c:y val="-2.0789367007751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16339869281045"/>
                      <c:h val="2.9121164846593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E69-4F30-8B9A-DB74F22EE651}"/>
                </c:ext>
              </c:extLst>
            </c:dLbl>
            <c:dLbl>
              <c:idx val="5"/>
              <c:layout>
                <c:manualLayout>
                  <c:x val="-3.7165032679738561E-3"/>
                  <c:y val="3.275721580044304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58823529411763"/>
                      <c:h val="3.3281331253250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9-4F30-8B9A-DB74F22EE651}"/>
                </c:ext>
              </c:extLst>
            </c:dLbl>
            <c:dLbl>
              <c:idx val="6"/>
              <c:layout>
                <c:manualLayout>
                  <c:x val="8.7294117647058831E-3"/>
                  <c:y val="-2.0795918450909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9-4F30-8B9A-DB74F22EE651}"/>
                </c:ext>
              </c:extLst>
            </c:dLbl>
            <c:dLbl>
              <c:idx val="7"/>
              <c:layout>
                <c:manualLayout>
                  <c:x val="1.6080718954248365E-2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9-4F30-8B9A-DB74F22EE651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9-4F30-8B9A-DB74F22EE651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9-4F30-8B9A-DB74F22EE651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9-4F30-8B9A-DB74F22EE651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9-4F30-8B9A-DB74F22EE651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9-4F30-8B9A-DB74F22EE651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9-4F30-8B9A-DB74F22EE651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F30-8B9A-DB74F22EE651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69-4F30-8B9A-DB74F22EE651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9-4F30-8B9A-DB74F22EE651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9-4F30-8B9A-DB74F22EE651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9-4F30-8B9A-DB74F22EE651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9-4F30-8B9A-DB74F22EE651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9-4F30-8B9A-DB74F22EE651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9-4F30-8B9A-DB74F22EE651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9-4F30-8B9A-DB74F22EE651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9-4F30-8B9A-DB74F22EE651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9-4F30-8B9A-DB74F22EE651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地区別_標準化死亡比!$E$5:$E$12</c:f>
              <c:numCache>
                <c:formatCode>General</c:formatCode>
                <c:ptCount val="8"/>
                <c:pt idx="0">
                  <c:v>96.6</c:v>
                </c:pt>
                <c:pt idx="1">
                  <c:v>98.4</c:v>
                </c:pt>
                <c:pt idx="2">
                  <c:v>104.9</c:v>
                </c:pt>
                <c:pt idx="3">
                  <c:v>107.6</c:v>
                </c:pt>
                <c:pt idx="4">
                  <c:v>101.3</c:v>
                </c:pt>
                <c:pt idx="5">
                  <c:v>102.8</c:v>
                </c:pt>
                <c:pt idx="6">
                  <c:v>106.9</c:v>
                </c:pt>
                <c:pt idx="7">
                  <c:v>108.1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E69-4F30-8B9A-DB74F22E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3552"/>
        <c:axId val="451226432"/>
      </c:barChart>
      <c:scatterChart>
        <c:scatterStyle val="lineMarker"/>
        <c:varyColors val="0"/>
        <c:ser>
          <c:idx val="1"/>
          <c:order val="1"/>
          <c:tx>
            <c:strRef>
              <c:f>地区別_標準化死亡比!$R$18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DE69-4F30-8B9A-DB74F22EE6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9-4F30-8B9A-DB74F22EE6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9-4F30-8B9A-DB74F22EE6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9-4F30-8B9A-DB74F22EE6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9-4F30-8B9A-DB74F22EE6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69-4F30-8B9A-DB74F22EE6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69-4F30-8B9A-DB74F22EE651}"/>
                </c:ext>
              </c:extLst>
            </c:dLbl>
            <c:dLbl>
              <c:idx val="6"/>
              <c:layout>
                <c:manualLayout>
                  <c:x val="-0.11620915032679746"/>
                  <c:y val="4.7841913676546909E-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69-4F30-8B9A-DB74F22EE6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地区別_標準化死亡比!$S$5:$S$12</c:f>
              <c:numCache>
                <c:formatCode>#,##0.0_ </c:formatCode>
                <c:ptCount val="8"/>
                <c:pt idx="0">
                  <c:v>103.6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103.6</c:v>
                </c:pt>
                <c:pt idx="5">
                  <c:v>103.6</c:v>
                </c:pt>
                <c:pt idx="6">
                  <c:v>103.6</c:v>
                </c:pt>
                <c:pt idx="7">
                  <c:v>103.6</c:v>
                </c:pt>
              </c:numCache>
            </c:numRef>
          </c:xVal>
          <c:yVal>
            <c:numRef>
              <c:f>地区別_標準化死亡比!$T$5:$T$12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E69-4F30-8B9A-DB74F22E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7584"/>
        <c:axId val="451227008"/>
      </c:scatterChart>
      <c:catAx>
        <c:axId val="18402355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6432"/>
        <c:crossesAt val="0"/>
        <c:auto val="1"/>
        <c:lblAlgn val="ctr"/>
        <c:lblOffset val="100"/>
        <c:noMultiLvlLbl val="0"/>
      </c:catAx>
      <c:valAx>
        <c:axId val="451226432"/>
        <c:scaling>
          <c:orientation val="minMax"/>
          <c:max val="15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023552"/>
        <c:crosses val="autoZero"/>
        <c:crossBetween val="between"/>
      </c:valAx>
      <c:valAx>
        <c:axId val="4512270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7584"/>
        <c:crosses val="max"/>
        <c:crossBetween val="midCat"/>
      </c:valAx>
      <c:valAx>
        <c:axId val="45122758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70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9106956404240414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90561727802317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市区町村別_標準化死亡比!$V$5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32668880058574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A-4ADB-9F72-AC3E59929029}"/>
                </c:ext>
              </c:extLst>
            </c:dLbl>
            <c:dLbl>
              <c:idx val="1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F-4438-8527-884711D22541}"/>
                </c:ext>
              </c:extLst>
            </c:dLbl>
            <c:dLbl>
              <c:idx val="2"/>
              <c:layout>
                <c:manualLayout>
                  <c:x val="-8.2397652410331479E-3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F-4438-8527-884711D22541}"/>
                </c:ext>
              </c:extLst>
            </c:dLbl>
            <c:dLbl>
              <c:idx val="3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F-4438-8527-884711D22541}"/>
                </c:ext>
              </c:extLst>
            </c:dLbl>
            <c:dLbl>
              <c:idx val="4"/>
              <c:layout>
                <c:manualLayout>
                  <c:x val="1.57573460211230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F-4438-8527-884711D22541}"/>
                </c:ext>
              </c:extLst>
            </c:dLbl>
            <c:dLbl>
              <c:idx val="5"/>
              <c:layout>
                <c:manualLayout>
                  <c:x val="-1.041514169193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F-4438-8527-884711D22541}"/>
                </c:ext>
              </c:extLst>
            </c:dLbl>
            <c:dLbl>
              <c:idx val="6"/>
              <c:layout>
                <c:manualLayout>
                  <c:x val="-6.7767698420997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F-4438-8527-884711D22541}"/>
                </c:ext>
              </c:extLst>
            </c:dLbl>
            <c:dLbl>
              <c:idx val="7"/>
              <c:layout>
                <c:manualLayout>
                  <c:x val="1.6141312872529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F-4438-8527-884711D22541}"/>
                </c:ext>
              </c:extLst>
            </c:dLbl>
            <c:dLbl>
              <c:idx val="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F-4438-8527-884711D22541}"/>
                </c:ext>
              </c:extLst>
            </c:dLbl>
            <c:dLbl>
              <c:idx val="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F-4438-8527-884711D22541}"/>
                </c:ext>
              </c:extLst>
            </c:dLbl>
            <c:dLbl>
              <c:idx val="10"/>
              <c:layout>
                <c:manualLayout>
                  <c:x val="4.9899351667886645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F-4438-8527-884711D22541}"/>
                </c:ext>
              </c:extLst>
            </c:dLbl>
            <c:dLbl>
              <c:idx val="11"/>
              <c:layout>
                <c:manualLayout>
                  <c:x val="-5.3271724354283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F-4438-8527-884711D22541}"/>
                </c:ext>
              </c:extLst>
            </c:dLbl>
            <c:dLbl>
              <c:idx val="12"/>
              <c:layout>
                <c:manualLayout>
                  <c:x val="2.48745163651573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F-4438-8527-884711D22541}"/>
                </c:ext>
              </c:extLst>
            </c:dLbl>
            <c:dLbl>
              <c:idx val="13"/>
              <c:layout>
                <c:manualLayout>
                  <c:x val="-1.4278991948133431E-2"/>
                  <c:y val="1.4894957408986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AF-4438-8527-884711D22541}"/>
                </c:ext>
              </c:extLst>
            </c:dLbl>
            <c:dLbl>
              <c:idx val="14"/>
              <c:layout>
                <c:manualLayout>
                  <c:x val="-3.23904632437534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F-4438-8527-884711D22541}"/>
                </c:ext>
              </c:extLst>
            </c:dLbl>
            <c:dLbl>
              <c:idx val="15"/>
              <c:layout>
                <c:manualLayout>
                  <c:x val="-2.5139208407403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F-4438-8527-884711D22541}"/>
                </c:ext>
              </c:extLst>
            </c:dLbl>
            <c:dLbl>
              <c:idx val="16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A-4ADB-9F72-AC3E59929029}"/>
                </c:ext>
              </c:extLst>
            </c:dLbl>
            <c:dLbl>
              <c:idx val="17"/>
              <c:layout>
                <c:manualLayout>
                  <c:x val="-7.92736327512286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F-4438-8527-884711D22541}"/>
                </c:ext>
              </c:extLst>
            </c:dLbl>
            <c:dLbl>
              <c:idx val="18"/>
              <c:layout>
                <c:manualLayout>
                  <c:x val="-2.78843344454270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F-4438-8527-884711D22541}"/>
                </c:ext>
              </c:extLst>
            </c:dLbl>
            <c:dLbl>
              <c:idx val="19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F-4438-8527-884711D22541}"/>
                </c:ext>
              </c:extLst>
            </c:dLbl>
            <c:dLbl>
              <c:idx val="2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F-4438-8527-884711D22541}"/>
                </c:ext>
              </c:extLst>
            </c:dLbl>
            <c:dLbl>
              <c:idx val="21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F-4438-8527-884711D22541}"/>
                </c:ext>
              </c:extLst>
            </c:dLbl>
            <c:dLbl>
              <c:idx val="22"/>
              <c:layout>
                <c:manualLayout>
                  <c:x val="-1.13526743699677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AF-4438-8527-884711D22541}"/>
                </c:ext>
              </c:extLst>
            </c:dLbl>
            <c:dLbl>
              <c:idx val="23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AF-4438-8527-884711D22541}"/>
                </c:ext>
              </c:extLst>
            </c:dLbl>
            <c:dLbl>
              <c:idx val="24"/>
              <c:layout>
                <c:manualLayout>
                  <c:x val="-4.07658423089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AF-4438-8527-884711D22541}"/>
                </c:ext>
              </c:extLst>
            </c:dLbl>
            <c:dLbl>
              <c:idx val="2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A-4ADB-9F72-AC3E59929029}"/>
                </c:ext>
              </c:extLst>
            </c:dLbl>
            <c:dLbl>
              <c:idx val="26"/>
              <c:layout>
                <c:manualLayout>
                  <c:x val="-4.0765842308898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AF-4438-8527-884711D22541}"/>
                </c:ext>
              </c:extLst>
            </c:dLbl>
            <c:dLbl>
              <c:idx val="27"/>
              <c:layout>
                <c:manualLayout>
                  <c:x val="1.0176592073617065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AF-4438-8527-884711D22541}"/>
                </c:ext>
              </c:extLst>
            </c:dLbl>
            <c:dLbl>
              <c:idx val="28"/>
              <c:layout>
                <c:manualLayout>
                  <c:x val="8.9256770887796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AF-4438-8527-884711D22541}"/>
                </c:ext>
              </c:extLst>
            </c:dLbl>
            <c:dLbl>
              <c:idx val="2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AF-4438-8527-884711D22541}"/>
                </c:ext>
              </c:extLst>
            </c:dLbl>
            <c:dLbl>
              <c:idx val="30"/>
              <c:layout>
                <c:manualLayout>
                  <c:x val="3.19417938931297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AF-4438-8527-884711D22541}"/>
                </c:ext>
              </c:extLst>
            </c:dLbl>
            <c:dLbl>
              <c:idx val="31"/>
              <c:layout>
                <c:manualLayout>
                  <c:x val="-2.258051866570589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AF-4438-8527-884711D22541}"/>
                </c:ext>
              </c:extLst>
            </c:dLbl>
            <c:dLbl>
              <c:idx val="32"/>
              <c:layout>
                <c:manualLayout>
                  <c:x val="1.249019659102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A-4ADB-9F72-AC3E59929029}"/>
                </c:ext>
              </c:extLst>
            </c:dLbl>
            <c:dLbl>
              <c:idx val="33"/>
              <c:layout>
                <c:manualLayout>
                  <c:x val="-6.5774338596676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AF-4438-8527-884711D22541}"/>
                </c:ext>
              </c:extLst>
            </c:dLbl>
            <c:dLbl>
              <c:idx val="34"/>
              <c:layout>
                <c:manualLayout>
                  <c:x val="2.3288324793474851E-2"/>
                  <c:y val="7.5952186043005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AF-4438-8527-884711D22541}"/>
                </c:ext>
              </c:extLst>
            </c:dLbl>
            <c:dLbl>
              <c:idx val="35"/>
              <c:layout>
                <c:manualLayout>
                  <c:x val="4.6430578793265558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AF-4438-8527-884711D22541}"/>
                </c:ext>
              </c:extLst>
            </c:dLbl>
            <c:dLbl>
              <c:idx val="36"/>
              <c:layout>
                <c:manualLayout>
                  <c:x val="4.438950904527867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AF-4438-8527-884711D22541}"/>
                </c:ext>
              </c:extLst>
            </c:dLbl>
            <c:dLbl>
              <c:idx val="3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AF-4438-8527-884711D22541}"/>
                </c:ext>
              </c:extLst>
            </c:dLbl>
            <c:dLbl>
              <c:idx val="38"/>
              <c:layout>
                <c:manualLayout>
                  <c:x val="2.9545513960054375E-2"/>
                  <c:y val="1.56040491259157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AF-4438-8527-884711D22541}"/>
                </c:ext>
              </c:extLst>
            </c:dLbl>
            <c:dLbl>
              <c:idx val="3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AF-4438-8527-884711D22541}"/>
                </c:ext>
              </c:extLst>
            </c:dLbl>
            <c:dLbl>
              <c:idx val="40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AF-4438-8527-884711D22541}"/>
                </c:ext>
              </c:extLst>
            </c:dLbl>
            <c:dLbl>
              <c:idx val="41"/>
              <c:layout>
                <c:manualLayout>
                  <c:x val="4.2790899822231367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AF-4438-8527-884711D22541}"/>
                </c:ext>
              </c:extLst>
            </c:dLbl>
            <c:dLbl>
              <c:idx val="42"/>
              <c:layout>
                <c:manualLayout>
                  <c:x val="4.0207701558088463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AF-4438-8527-884711D22541}"/>
                </c:ext>
              </c:extLst>
            </c:dLbl>
            <c:dLbl>
              <c:idx val="43"/>
              <c:layout>
                <c:manualLayout>
                  <c:x val="-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A-4ADB-9F72-AC3E59929029}"/>
                </c:ext>
              </c:extLst>
            </c:dLbl>
            <c:dLbl>
              <c:idx val="44"/>
              <c:layout>
                <c:manualLayout>
                  <c:x val="-9.8030821917808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AF-4438-8527-884711D22541}"/>
                </c:ext>
              </c:extLst>
            </c:dLbl>
            <c:dLbl>
              <c:idx val="45"/>
              <c:layout>
                <c:manualLayout>
                  <c:x val="8.6923559552289534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AF-4438-8527-884711D22541}"/>
                </c:ext>
              </c:extLst>
            </c:dLbl>
            <c:dLbl>
              <c:idx val="46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AF-4438-8527-884711D22541}"/>
                </c:ext>
              </c:extLst>
            </c:dLbl>
            <c:dLbl>
              <c:idx val="47"/>
              <c:layout>
                <c:manualLayout>
                  <c:x val="1.6087394123183101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AF-4438-8527-884711D22541}"/>
                </c:ext>
              </c:extLst>
            </c:dLbl>
            <c:dLbl>
              <c:idx val="48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AF-4438-8527-884711D22541}"/>
                </c:ext>
              </c:extLst>
            </c:dLbl>
            <c:dLbl>
              <c:idx val="49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AF-4438-8527-884711D22541}"/>
                </c:ext>
              </c:extLst>
            </c:dLbl>
            <c:dLbl>
              <c:idx val="50"/>
              <c:layout>
                <c:manualLayout>
                  <c:x val="-8.2397652410331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AF-4438-8527-884711D22541}"/>
                </c:ext>
              </c:extLst>
            </c:dLbl>
            <c:dLbl>
              <c:idx val="51"/>
              <c:layout>
                <c:manualLayout>
                  <c:x val="-1.36891535083133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AF-4438-8527-884711D22541}"/>
                </c:ext>
              </c:extLst>
            </c:dLbl>
            <c:dLbl>
              <c:idx val="52"/>
              <c:layout>
                <c:manualLayout>
                  <c:x val="-6.98983059709311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AF-4438-8527-884711D22541}"/>
                </c:ext>
              </c:extLst>
            </c:dLbl>
            <c:dLbl>
              <c:idx val="53"/>
              <c:layout>
                <c:manualLayout>
                  <c:x val="-1.5216893473143209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4-4B4A-888C-58B3050EA281}"/>
                </c:ext>
              </c:extLst>
            </c:dLbl>
            <c:dLbl>
              <c:idx val="54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AF-4438-8527-884711D22541}"/>
                </c:ext>
              </c:extLst>
            </c:dLbl>
            <c:dLbl>
              <c:idx val="55"/>
              <c:layout>
                <c:manualLayout>
                  <c:x val="4.163507790442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A-4ADB-9F72-AC3E59929029}"/>
                </c:ext>
              </c:extLst>
            </c:dLbl>
            <c:dLbl>
              <c:idx val="56"/>
              <c:layout>
                <c:manualLayout>
                  <c:x val="1.1992836975844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AF-4438-8527-884711D22541}"/>
                </c:ext>
              </c:extLst>
            </c:dLbl>
            <c:dLbl>
              <c:idx val="57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AF-4438-8527-884711D22541}"/>
                </c:ext>
              </c:extLst>
            </c:dLbl>
            <c:dLbl>
              <c:idx val="58"/>
              <c:layout>
                <c:manualLayout>
                  <c:x val="8.69235595524417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AF-4438-8527-884711D22541}"/>
                </c:ext>
              </c:extLst>
            </c:dLbl>
            <c:dLbl>
              <c:idx val="59"/>
              <c:layout>
                <c:manualLayout>
                  <c:x val="4.2504313499947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AF-4438-8527-884711D22541}"/>
                </c:ext>
              </c:extLst>
            </c:dLbl>
            <c:dLbl>
              <c:idx val="60"/>
              <c:layout>
                <c:manualLayout>
                  <c:x val="5.3337080414094474E-3"/>
                  <c:y val="7.466137148310409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AF-4438-8527-884711D22541}"/>
                </c:ext>
              </c:extLst>
            </c:dLbl>
            <c:dLbl>
              <c:idx val="61"/>
              <c:layout>
                <c:manualLayout>
                  <c:x val="-2.5645717870960995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AF-4438-8527-884711D22541}"/>
                </c:ext>
              </c:extLst>
            </c:dLbl>
            <c:dLbl>
              <c:idx val="62"/>
              <c:layout>
                <c:manualLayout>
                  <c:x val="5.5681729059918438E-2"/>
                  <c:y val="3.12080982663639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AF-4438-8527-884711D22541}"/>
                </c:ext>
              </c:extLst>
            </c:dLbl>
            <c:dLbl>
              <c:idx val="63"/>
              <c:layout>
                <c:manualLayout>
                  <c:x val="-1.2403273031475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AF-4438-8527-884711D22541}"/>
                </c:ext>
              </c:extLst>
            </c:dLbl>
            <c:dLbl>
              <c:idx val="64"/>
              <c:layout>
                <c:manualLayout>
                  <c:x val="8.3266888005855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A-4ADB-9F72-AC3E59929029}"/>
                </c:ext>
              </c:extLst>
            </c:dLbl>
            <c:dLbl>
              <c:idx val="65"/>
              <c:layout>
                <c:manualLayout>
                  <c:x val="2.4980393182055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A-4ADB-9F72-AC3E59929029}"/>
                </c:ext>
              </c:extLst>
            </c:dLbl>
            <c:dLbl>
              <c:idx val="66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AF-4438-8527-884711D22541}"/>
                </c:ext>
              </c:extLst>
            </c:dLbl>
            <c:dLbl>
              <c:idx val="67"/>
              <c:layout>
                <c:manualLayout>
                  <c:x val="1.9451597302101852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AF-4438-8527-884711D22541}"/>
                </c:ext>
              </c:extLst>
            </c:dLbl>
            <c:dLbl>
              <c:idx val="68"/>
              <c:layout>
                <c:manualLayout>
                  <c:x val="1.48881104255986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AF-4438-8527-884711D22541}"/>
                </c:ext>
              </c:extLst>
            </c:dLbl>
            <c:dLbl>
              <c:idx val="69"/>
              <c:layout>
                <c:manualLayout>
                  <c:x val="-9.5259724981700301E-3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AF-4438-8527-884711D22541}"/>
                </c:ext>
              </c:extLst>
            </c:dLbl>
            <c:dLbl>
              <c:idx val="70"/>
              <c:layout>
                <c:manualLayout>
                  <c:x val="-8.2397652410333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AF-4438-8527-884711D22541}"/>
                </c:ext>
              </c:extLst>
            </c:dLbl>
            <c:dLbl>
              <c:idx val="71"/>
              <c:layout>
                <c:manualLayout>
                  <c:x val="1.9451597302101852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AF-4438-8527-884711D22541}"/>
                </c:ext>
              </c:extLst>
            </c:dLbl>
            <c:dLbl>
              <c:idx val="72"/>
              <c:layout>
                <c:manualLayout>
                  <c:x val="-1.76526717557267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AF-4438-8527-884711D22541}"/>
                </c:ext>
              </c:extLst>
            </c:dLbl>
            <c:dLbl>
              <c:idx val="73"/>
              <c:layout>
                <c:manualLayout>
                  <c:x val="4.79648122973962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AF-4438-8527-884711D22541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市区町村別_標準化死亡比!$E$5:$E$78</c:f>
              <c:numCache>
                <c:formatCode>General</c:formatCode>
                <c:ptCount val="74"/>
                <c:pt idx="0">
                  <c:v>108.1</c:v>
                </c:pt>
                <c:pt idx="1">
                  <c:v>104</c:v>
                </c:pt>
                <c:pt idx="2">
                  <c:v>112.5</c:v>
                </c:pt>
                <c:pt idx="3">
                  <c:v>116.8</c:v>
                </c:pt>
                <c:pt idx="4">
                  <c:v>102.4</c:v>
                </c:pt>
                <c:pt idx="5">
                  <c:v>107.3</c:v>
                </c:pt>
                <c:pt idx="6">
                  <c:v>113.7</c:v>
                </c:pt>
                <c:pt idx="7">
                  <c:v>97.8</c:v>
                </c:pt>
                <c:pt idx="8">
                  <c:v>119.7</c:v>
                </c:pt>
                <c:pt idx="9">
                  <c:v>112.7</c:v>
                </c:pt>
                <c:pt idx="10">
                  <c:v>104.1</c:v>
                </c:pt>
                <c:pt idx="11">
                  <c:v>108.4</c:v>
                </c:pt>
                <c:pt idx="12">
                  <c:v>100.9</c:v>
                </c:pt>
                <c:pt idx="13">
                  <c:v>106.8</c:v>
                </c:pt>
                <c:pt idx="14">
                  <c:v>108.1</c:v>
                </c:pt>
                <c:pt idx="15">
                  <c:v>102.7</c:v>
                </c:pt>
                <c:pt idx="16">
                  <c:v>98</c:v>
                </c:pt>
                <c:pt idx="17">
                  <c:v>108.9</c:v>
                </c:pt>
                <c:pt idx="18">
                  <c:v>132</c:v>
                </c:pt>
                <c:pt idx="19">
                  <c:v>104.8</c:v>
                </c:pt>
                <c:pt idx="20">
                  <c:v>110.5</c:v>
                </c:pt>
                <c:pt idx="21">
                  <c:v>104.6</c:v>
                </c:pt>
                <c:pt idx="22">
                  <c:v>115.4</c:v>
                </c:pt>
                <c:pt idx="23">
                  <c:v>101.2</c:v>
                </c:pt>
                <c:pt idx="24">
                  <c:v>105.2</c:v>
                </c:pt>
                <c:pt idx="25">
                  <c:v>102.8</c:v>
                </c:pt>
                <c:pt idx="26">
                  <c:v>106.8</c:v>
                </c:pt>
                <c:pt idx="27">
                  <c:v>103</c:v>
                </c:pt>
                <c:pt idx="28">
                  <c:v>98.8</c:v>
                </c:pt>
                <c:pt idx="29">
                  <c:v>107.3</c:v>
                </c:pt>
                <c:pt idx="30">
                  <c:v>96.1</c:v>
                </c:pt>
                <c:pt idx="31">
                  <c:v>105.5</c:v>
                </c:pt>
                <c:pt idx="32">
                  <c:v>97.7</c:v>
                </c:pt>
                <c:pt idx="33">
                  <c:v>112.8</c:v>
                </c:pt>
                <c:pt idx="34">
                  <c:v>96.2</c:v>
                </c:pt>
                <c:pt idx="35">
                  <c:v>91</c:v>
                </c:pt>
                <c:pt idx="36">
                  <c:v>91.1</c:v>
                </c:pt>
                <c:pt idx="37">
                  <c:v>104.3</c:v>
                </c:pt>
                <c:pt idx="38">
                  <c:v>95.8</c:v>
                </c:pt>
                <c:pt idx="39">
                  <c:v>110.9</c:v>
                </c:pt>
                <c:pt idx="40">
                  <c:v>106</c:v>
                </c:pt>
                <c:pt idx="41">
                  <c:v>91.7</c:v>
                </c:pt>
                <c:pt idx="42">
                  <c:v>93.2</c:v>
                </c:pt>
                <c:pt idx="43">
                  <c:v>105.7</c:v>
                </c:pt>
                <c:pt idx="44">
                  <c:v>110</c:v>
                </c:pt>
                <c:pt idx="45">
                  <c:v>106.7</c:v>
                </c:pt>
                <c:pt idx="46">
                  <c:v>106.4</c:v>
                </c:pt>
                <c:pt idx="47">
                  <c:v>97.3</c:v>
                </c:pt>
                <c:pt idx="48">
                  <c:v>111.2</c:v>
                </c:pt>
                <c:pt idx="49">
                  <c:v>110.6</c:v>
                </c:pt>
                <c:pt idx="50">
                  <c:v>106.3</c:v>
                </c:pt>
                <c:pt idx="51">
                  <c:v>84.6</c:v>
                </c:pt>
                <c:pt idx="52">
                  <c:v>107.5</c:v>
                </c:pt>
                <c:pt idx="53">
                  <c:v>102.6</c:v>
                </c:pt>
                <c:pt idx="54">
                  <c:v>115.1</c:v>
                </c:pt>
                <c:pt idx="55">
                  <c:v>103.9</c:v>
                </c:pt>
                <c:pt idx="56">
                  <c:v>110.2</c:v>
                </c:pt>
                <c:pt idx="57">
                  <c:v>100.5</c:v>
                </c:pt>
                <c:pt idx="58">
                  <c:v>109.6</c:v>
                </c:pt>
                <c:pt idx="59">
                  <c:v>105.4</c:v>
                </c:pt>
                <c:pt idx="60">
                  <c:v>102.5</c:v>
                </c:pt>
                <c:pt idx="61">
                  <c:v>102.1</c:v>
                </c:pt>
                <c:pt idx="62">
                  <c:v>88.2</c:v>
                </c:pt>
                <c:pt idx="63">
                  <c:v>106.6</c:v>
                </c:pt>
                <c:pt idx="64">
                  <c:v>100.7</c:v>
                </c:pt>
                <c:pt idx="65">
                  <c:v>96.5</c:v>
                </c:pt>
                <c:pt idx="66">
                  <c:v>119.9</c:v>
                </c:pt>
                <c:pt idx="67">
                  <c:v>98.8</c:v>
                </c:pt>
                <c:pt idx="68">
                  <c:v>98.2</c:v>
                </c:pt>
                <c:pt idx="69">
                  <c:v>109.8</c:v>
                </c:pt>
                <c:pt idx="70">
                  <c:v>110</c:v>
                </c:pt>
                <c:pt idx="71">
                  <c:v>96.4</c:v>
                </c:pt>
                <c:pt idx="72">
                  <c:v>105.7</c:v>
                </c:pt>
                <c:pt idx="7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8BAF-4438-8527-884711D2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2-8BAF-4438-8527-884711D22541}"/>
              </c:ext>
            </c:extLst>
          </c:dPt>
          <c:xVal>
            <c:numRef>
              <c:f>市区町村別_標準化死亡比!$S$5:$S$78</c:f>
              <c:numCache>
                <c:formatCode>General</c:formatCode>
                <c:ptCount val="74"/>
                <c:pt idx="0">
                  <c:v>103.6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103.6</c:v>
                </c:pt>
                <c:pt idx="5">
                  <c:v>103.6</c:v>
                </c:pt>
                <c:pt idx="6">
                  <c:v>103.6</c:v>
                </c:pt>
                <c:pt idx="7">
                  <c:v>103.6</c:v>
                </c:pt>
                <c:pt idx="8">
                  <c:v>103.6</c:v>
                </c:pt>
                <c:pt idx="9">
                  <c:v>103.6</c:v>
                </c:pt>
                <c:pt idx="10">
                  <c:v>103.6</c:v>
                </c:pt>
                <c:pt idx="11">
                  <c:v>103.6</c:v>
                </c:pt>
                <c:pt idx="12">
                  <c:v>103.6</c:v>
                </c:pt>
                <c:pt idx="13">
                  <c:v>103.6</c:v>
                </c:pt>
                <c:pt idx="14">
                  <c:v>103.6</c:v>
                </c:pt>
                <c:pt idx="15">
                  <c:v>103.6</c:v>
                </c:pt>
                <c:pt idx="16">
                  <c:v>103.6</c:v>
                </c:pt>
                <c:pt idx="17">
                  <c:v>103.6</c:v>
                </c:pt>
                <c:pt idx="18">
                  <c:v>103.6</c:v>
                </c:pt>
                <c:pt idx="19">
                  <c:v>103.6</c:v>
                </c:pt>
                <c:pt idx="20">
                  <c:v>103.6</c:v>
                </c:pt>
                <c:pt idx="21">
                  <c:v>103.6</c:v>
                </c:pt>
                <c:pt idx="22">
                  <c:v>103.6</c:v>
                </c:pt>
                <c:pt idx="23">
                  <c:v>103.6</c:v>
                </c:pt>
                <c:pt idx="24">
                  <c:v>103.6</c:v>
                </c:pt>
                <c:pt idx="25">
                  <c:v>103.6</c:v>
                </c:pt>
                <c:pt idx="26">
                  <c:v>103.6</c:v>
                </c:pt>
                <c:pt idx="27">
                  <c:v>103.6</c:v>
                </c:pt>
                <c:pt idx="28">
                  <c:v>103.6</c:v>
                </c:pt>
                <c:pt idx="29">
                  <c:v>103.6</c:v>
                </c:pt>
                <c:pt idx="30">
                  <c:v>103.6</c:v>
                </c:pt>
                <c:pt idx="31">
                  <c:v>103.6</c:v>
                </c:pt>
                <c:pt idx="32">
                  <c:v>103.6</c:v>
                </c:pt>
                <c:pt idx="33">
                  <c:v>103.6</c:v>
                </c:pt>
                <c:pt idx="34">
                  <c:v>103.6</c:v>
                </c:pt>
                <c:pt idx="35">
                  <c:v>103.6</c:v>
                </c:pt>
                <c:pt idx="36">
                  <c:v>103.6</c:v>
                </c:pt>
                <c:pt idx="37">
                  <c:v>103.6</c:v>
                </c:pt>
                <c:pt idx="38">
                  <c:v>103.6</c:v>
                </c:pt>
                <c:pt idx="39">
                  <c:v>103.6</c:v>
                </c:pt>
                <c:pt idx="40">
                  <c:v>103.6</c:v>
                </c:pt>
                <c:pt idx="41">
                  <c:v>103.6</c:v>
                </c:pt>
                <c:pt idx="42">
                  <c:v>103.6</c:v>
                </c:pt>
                <c:pt idx="43">
                  <c:v>103.6</c:v>
                </c:pt>
                <c:pt idx="44">
                  <c:v>103.6</c:v>
                </c:pt>
                <c:pt idx="45">
                  <c:v>103.6</c:v>
                </c:pt>
                <c:pt idx="46">
                  <c:v>103.6</c:v>
                </c:pt>
                <c:pt idx="47">
                  <c:v>103.6</c:v>
                </c:pt>
                <c:pt idx="48">
                  <c:v>103.6</c:v>
                </c:pt>
                <c:pt idx="49">
                  <c:v>103.6</c:v>
                </c:pt>
                <c:pt idx="50">
                  <c:v>103.6</c:v>
                </c:pt>
                <c:pt idx="51">
                  <c:v>103.6</c:v>
                </c:pt>
                <c:pt idx="52">
                  <c:v>103.6</c:v>
                </c:pt>
                <c:pt idx="53">
                  <c:v>103.6</c:v>
                </c:pt>
                <c:pt idx="54">
                  <c:v>103.6</c:v>
                </c:pt>
                <c:pt idx="55">
                  <c:v>103.6</c:v>
                </c:pt>
                <c:pt idx="56">
                  <c:v>103.6</c:v>
                </c:pt>
                <c:pt idx="57">
                  <c:v>103.6</c:v>
                </c:pt>
                <c:pt idx="58">
                  <c:v>103.6</c:v>
                </c:pt>
                <c:pt idx="59">
                  <c:v>103.6</c:v>
                </c:pt>
                <c:pt idx="60">
                  <c:v>103.6</c:v>
                </c:pt>
                <c:pt idx="61">
                  <c:v>103.6</c:v>
                </c:pt>
                <c:pt idx="62">
                  <c:v>103.6</c:v>
                </c:pt>
                <c:pt idx="63">
                  <c:v>103.6</c:v>
                </c:pt>
                <c:pt idx="64">
                  <c:v>103.6</c:v>
                </c:pt>
                <c:pt idx="65">
                  <c:v>103.6</c:v>
                </c:pt>
                <c:pt idx="66">
                  <c:v>103.6</c:v>
                </c:pt>
                <c:pt idx="67">
                  <c:v>103.6</c:v>
                </c:pt>
                <c:pt idx="68">
                  <c:v>103.6</c:v>
                </c:pt>
                <c:pt idx="69">
                  <c:v>103.6</c:v>
                </c:pt>
                <c:pt idx="70">
                  <c:v>103.6</c:v>
                </c:pt>
                <c:pt idx="71">
                  <c:v>103.6</c:v>
                </c:pt>
                <c:pt idx="72">
                  <c:v>103.6</c:v>
                </c:pt>
                <c:pt idx="73">
                  <c:v>103.6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8BAF-4438-8527-884711D2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90856586296527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市区町村別_標準化死亡比!$V$4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6-4987-8B27-4A6779EDBE9E}"/>
                </c:ext>
              </c:extLst>
            </c:dLbl>
            <c:dLbl>
              <c:idx val="1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C-4DCE-880E-067DE9F0631D}"/>
                </c:ext>
              </c:extLst>
            </c:dLbl>
            <c:dLbl>
              <c:idx val="2"/>
              <c:layout>
                <c:manualLayout>
                  <c:x val="-8.29204991552897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C-4DCE-880E-067DE9F0631D}"/>
                </c:ext>
              </c:extLst>
            </c:dLbl>
            <c:dLbl>
              <c:idx val="3"/>
              <c:layout>
                <c:manualLayout>
                  <c:x val="-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C-4DCE-880E-067DE9F0631D}"/>
                </c:ext>
              </c:extLst>
            </c:dLbl>
            <c:dLbl>
              <c:idx val="4"/>
              <c:layout>
                <c:manualLayout>
                  <c:x val="-6.6640005876257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C-4DCE-880E-067DE9F0631D}"/>
                </c:ext>
              </c:extLst>
            </c:dLbl>
            <c:dLbl>
              <c:idx val="5"/>
              <c:layout>
                <c:manualLayout>
                  <c:x val="-1.04150105690991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C-4DCE-880E-067DE9F0631D}"/>
                </c:ext>
              </c:extLst>
            </c:dLbl>
            <c:dLbl>
              <c:idx val="6"/>
              <c:layout>
                <c:manualLayout>
                  <c:x val="-1.09575848588474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C-4DCE-880E-067DE9F0631D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C-4DCE-880E-067DE9F0631D}"/>
                </c:ext>
              </c:extLst>
            </c:dLbl>
            <c:dLbl>
              <c:idx val="8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C-4DCE-880E-067DE9F0631D}"/>
                </c:ext>
              </c:extLst>
            </c:dLbl>
            <c:dLbl>
              <c:idx val="9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6-4987-8B27-4A6779EDBE9E}"/>
                </c:ext>
              </c:extLst>
            </c:dLbl>
            <c:dLbl>
              <c:idx val="10"/>
              <c:layout>
                <c:manualLayout>
                  <c:x val="-1.2094966823638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C-4DCE-880E-067DE9F0631D}"/>
                </c:ext>
              </c:extLst>
            </c:dLbl>
            <c:dLbl>
              <c:idx val="11"/>
              <c:layout>
                <c:manualLayout>
                  <c:x val="-9.5773176524358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C-4DCE-880E-067DE9F0631D}"/>
                </c:ext>
              </c:extLst>
            </c:dLbl>
            <c:dLbl>
              <c:idx val="12"/>
              <c:layout>
                <c:manualLayout>
                  <c:x val="-1.00199955928080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4C-4DCE-880E-067DE9F0631D}"/>
                </c:ext>
              </c:extLst>
            </c:dLbl>
            <c:dLbl>
              <c:idx val="13"/>
              <c:layout>
                <c:manualLayout>
                  <c:x val="-6.07343687513780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C-4DCE-880E-067DE9F0631D}"/>
                </c:ext>
              </c:extLst>
            </c:dLbl>
            <c:dLbl>
              <c:idx val="14"/>
              <c:layout>
                <c:manualLayout>
                  <c:x val="-1.16000554979718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C-4DCE-880E-067DE9F0631D}"/>
                </c:ext>
              </c:extLst>
            </c:dLbl>
            <c:dLbl>
              <c:idx val="15"/>
              <c:layout>
                <c:manualLayout>
                  <c:x val="9.82020289405600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C-4DCE-880E-067DE9F0631D}"/>
                </c:ext>
              </c:extLst>
            </c:dLbl>
            <c:dLbl>
              <c:idx val="1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C-4DCE-880E-067DE9F0631D}"/>
                </c:ext>
              </c:extLst>
            </c:dLbl>
            <c:dLbl>
              <c:idx val="17"/>
              <c:layout>
                <c:manualLayout>
                  <c:x val="-7.9969312886138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4C-4DCE-880E-067DE9F0631D}"/>
                </c:ext>
              </c:extLst>
            </c:dLbl>
            <c:dLbl>
              <c:idx val="18"/>
              <c:layout>
                <c:manualLayout>
                  <c:x val="0"/>
                  <c:y val="3.29143609471107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93178279945275"/>
                      <c:h val="1.46102523729647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F4C-4DCE-880E-067DE9F0631D}"/>
                </c:ext>
              </c:extLst>
            </c:dLbl>
            <c:dLbl>
              <c:idx val="1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C-4DCE-880E-067DE9F0631D}"/>
                </c:ext>
              </c:extLst>
            </c:dLbl>
            <c:dLbl>
              <c:idx val="20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C-4DCE-880E-067DE9F0631D}"/>
                </c:ext>
              </c:extLst>
            </c:dLbl>
            <c:dLbl>
              <c:idx val="21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6-4987-8B27-4A6779EDBE9E}"/>
                </c:ext>
              </c:extLst>
            </c:dLbl>
            <c:dLbl>
              <c:idx val="22"/>
              <c:layout>
                <c:manualLayout>
                  <c:x val="-1.13525998351383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C-4DCE-880E-067DE9F0631D}"/>
                </c:ext>
              </c:extLst>
            </c:dLbl>
            <c:dLbl>
              <c:idx val="23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C-4DCE-880E-067DE9F0631D}"/>
                </c:ext>
              </c:extLst>
            </c:dLbl>
            <c:dLbl>
              <c:idx val="25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6-4987-8B27-4A6779EDBE9E}"/>
                </c:ext>
              </c:extLst>
            </c:dLbl>
            <c:dLbl>
              <c:idx val="26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4C-4DCE-880E-067DE9F0631D}"/>
                </c:ext>
              </c:extLst>
            </c:dLbl>
            <c:dLbl>
              <c:idx val="27"/>
              <c:layout>
                <c:manualLayout>
                  <c:x val="-3.0605499196095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4C-4DCE-880E-067DE9F0631D}"/>
                </c:ext>
              </c:extLst>
            </c:dLbl>
            <c:dLbl>
              <c:idx val="28"/>
              <c:layout>
                <c:manualLayout>
                  <c:x val="4.426779403724021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4C-4DCE-880E-067DE9F0631D}"/>
                </c:ext>
              </c:extLst>
            </c:dLbl>
            <c:dLbl>
              <c:idx val="29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6-4987-8B27-4A6779EDBE9E}"/>
                </c:ext>
              </c:extLst>
            </c:dLbl>
            <c:dLbl>
              <c:idx val="30"/>
              <c:layout>
                <c:manualLayout>
                  <c:x val="1.9024051841634904E-2"/>
                  <c:y val="7.277017329832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4C-4DCE-880E-067DE9F0631D}"/>
                </c:ext>
              </c:extLst>
            </c:dLbl>
            <c:dLbl>
              <c:idx val="31"/>
              <c:layout>
                <c:manualLayout>
                  <c:x val="1.209072286108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4C-4DCE-880E-067DE9F0631D}"/>
                </c:ext>
              </c:extLst>
            </c:dLbl>
            <c:dLbl>
              <c:idx val="32"/>
              <c:layout>
                <c:manualLayout>
                  <c:x val="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6-4987-8B27-4A6779EDBE9E}"/>
                </c:ext>
              </c:extLst>
            </c:dLbl>
            <c:dLbl>
              <c:idx val="33"/>
              <c:layout>
                <c:manualLayout>
                  <c:x val="9.9200992434319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4C-4DCE-880E-067DE9F0631D}"/>
                </c:ext>
              </c:extLst>
            </c:dLbl>
            <c:dLbl>
              <c:idx val="34"/>
              <c:layout>
                <c:manualLayout>
                  <c:x val="1.91497384250002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4C-4DCE-880E-067DE9F0631D}"/>
                </c:ext>
              </c:extLst>
            </c:dLbl>
            <c:dLbl>
              <c:idx val="35"/>
              <c:layout>
                <c:manualLayout>
                  <c:x val="5.7541858235192804E-2"/>
                  <c:y val="3.72425940867102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4C-4DCE-880E-067DE9F0631D}"/>
                </c:ext>
              </c:extLst>
            </c:dLbl>
            <c:dLbl>
              <c:idx val="36"/>
              <c:layout>
                <c:manualLayout>
                  <c:x val="4.9648159181241686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4C-4DCE-880E-067DE9F0631D}"/>
                </c:ext>
              </c:extLst>
            </c:dLbl>
            <c:dLbl>
              <c:idx val="37"/>
              <c:layout>
                <c:manualLayout>
                  <c:x val="-4.14602495776448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6-4987-8B27-4A6779EDBE9E}"/>
                </c:ext>
              </c:extLst>
            </c:dLbl>
            <c:dLbl>
              <c:idx val="38"/>
              <c:layout>
                <c:manualLayout>
                  <c:x val="4.1512809421596873E-2"/>
                  <c:y val="1.56272757293040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4C-4DCE-880E-067DE9F0631D}"/>
                </c:ext>
              </c:extLst>
            </c:dLbl>
            <c:dLbl>
              <c:idx val="39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4C-4DCE-880E-067DE9F0631D}"/>
                </c:ext>
              </c:extLst>
            </c:dLbl>
            <c:dLbl>
              <c:idx val="40"/>
              <c:layout>
                <c:manualLayout>
                  <c:x val="-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6-4987-8B27-4A6779EDBE9E}"/>
                </c:ext>
              </c:extLst>
            </c:dLbl>
            <c:dLbl>
              <c:idx val="41"/>
              <c:layout>
                <c:manualLayout>
                  <c:x val="4.0974479094403604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4C-4DCE-880E-067DE9F0631D}"/>
                </c:ext>
              </c:extLst>
            </c:dLbl>
            <c:dLbl>
              <c:idx val="42"/>
              <c:layout>
                <c:manualLayout>
                  <c:x val="3.9790740000163305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4C-4DCE-880E-067DE9F0631D}"/>
                </c:ext>
              </c:extLst>
            </c:dLbl>
            <c:dLbl>
              <c:idx val="43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6-4987-8B27-4A6779EDBE9E}"/>
                </c:ext>
              </c:extLst>
            </c:dLbl>
            <c:dLbl>
              <c:idx val="44"/>
              <c:layout>
                <c:manualLayout>
                  <c:x val="6.71166355170704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4C-4DCE-880E-067DE9F0631D}"/>
                </c:ext>
              </c:extLst>
            </c:dLbl>
            <c:dLbl>
              <c:idx val="45"/>
              <c:layout>
                <c:manualLayout>
                  <c:x val="1.8620548940233506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4C-4DCE-880E-067DE9F0631D}"/>
                </c:ext>
              </c:extLst>
            </c:dLbl>
            <c:dLbl>
              <c:idx val="46"/>
              <c:layout>
                <c:manualLayout>
                  <c:x val="2.4876149746586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6-4987-8B27-4A6779EDBE9E}"/>
                </c:ext>
              </c:extLst>
            </c:dLbl>
            <c:dLbl>
              <c:idx val="47"/>
              <c:layout>
                <c:manualLayout>
                  <c:x val="4.0542900748406552E-2"/>
                  <c:y val="2.27408397055061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4C-4DCE-880E-067DE9F0631D}"/>
                </c:ext>
              </c:extLst>
            </c:dLbl>
            <c:dLbl>
              <c:idx val="48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6-4987-8B27-4A6779EDBE9E}"/>
                </c:ext>
              </c:extLst>
            </c:dLbl>
            <c:dLbl>
              <c:idx val="50"/>
              <c:layout>
                <c:manualLayout>
                  <c:x val="8.29204991552882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6-4987-8B27-4A6779EDBE9E}"/>
                </c:ext>
              </c:extLst>
            </c:dLbl>
            <c:dLbl>
              <c:idx val="51"/>
              <c:layout>
                <c:manualLayout>
                  <c:x val="-1.861761081231083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4C-4DCE-880E-067DE9F0631D}"/>
                </c:ext>
              </c:extLst>
            </c:dLbl>
            <c:dLbl>
              <c:idx val="52"/>
              <c:layout>
                <c:manualLayout>
                  <c:x val="1.35317113778988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4C-4DCE-880E-067DE9F0631D}"/>
                </c:ext>
              </c:extLst>
            </c:dLbl>
            <c:dLbl>
              <c:idx val="53"/>
              <c:layout>
                <c:manualLayout>
                  <c:x val="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6-4987-8B27-4A6779EDBE9E}"/>
                </c:ext>
              </c:extLst>
            </c:dLbl>
            <c:dLbl>
              <c:idx val="54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4C-4DCE-880E-067DE9F0631D}"/>
                </c:ext>
              </c:extLst>
            </c:dLbl>
            <c:dLbl>
              <c:idx val="56"/>
              <c:layout>
                <c:manualLayout>
                  <c:x val="-6.0394851747037902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4C-4DCE-880E-067DE9F0631D}"/>
                </c:ext>
              </c:extLst>
            </c:dLbl>
            <c:dLbl>
              <c:idx val="57"/>
              <c:layout>
                <c:manualLayout>
                  <c:x val="1.03580044671253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6-4987-8B27-4A6779EDBE9E}"/>
                </c:ext>
              </c:extLst>
            </c:dLbl>
            <c:dLbl>
              <c:idx val="58"/>
              <c:layout>
                <c:manualLayout>
                  <c:x val="4.14602495776433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6-4987-8B27-4A6779EDBE9E}"/>
                </c:ext>
              </c:extLst>
            </c:dLbl>
            <c:dLbl>
              <c:idx val="60"/>
              <c:layout>
                <c:manualLayout>
                  <c:x val="-1.7341483917831116E-3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4C-4DCE-880E-067DE9F0631D}"/>
                </c:ext>
              </c:extLst>
            </c:dLbl>
            <c:dLbl>
              <c:idx val="61"/>
              <c:layout>
                <c:manualLayout>
                  <c:x val="4.5499196095554376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4C-4DCE-880E-067DE9F0631D}"/>
                </c:ext>
              </c:extLst>
            </c:dLbl>
            <c:dLbl>
              <c:idx val="62"/>
              <c:layout>
                <c:manualLayout>
                  <c:x val="4.34937605588971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4C-4DCE-880E-067DE9F0631D}"/>
                </c:ext>
              </c:extLst>
            </c:dLbl>
            <c:dLbl>
              <c:idx val="63"/>
              <c:layout>
                <c:manualLayout>
                  <c:x val="4.14602495776441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06-4987-8B27-4A6779EDBE9E}"/>
                </c:ext>
              </c:extLst>
            </c:dLbl>
            <c:dLbl>
              <c:idx val="64"/>
              <c:layout>
                <c:manualLayout>
                  <c:x val="2.4361977360091984E-2"/>
                  <c:y val="7.50783782126334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4C-4DCE-880E-067DE9F0631D}"/>
                </c:ext>
              </c:extLst>
            </c:dLbl>
            <c:dLbl>
              <c:idx val="65"/>
              <c:layout>
                <c:manualLayout>
                  <c:x val="-9.51202592081745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F4C-4DCE-880E-067DE9F0631D}"/>
                </c:ext>
              </c:extLst>
            </c:dLbl>
            <c:dLbl>
              <c:idx val="66"/>
              <c:layout>
                <c:manualLayout>
                  <c:x val="-8.23165506378186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4C-4DCE-880E-067DE9F0631D}"/>
                </c:ext>
              </c:extLst>
            </c:dLbl>
            <c:dLbl>
              <c:idx val="67"/>
              <c:layout>
                <c:manualLayout>
                  <c:x val="-8.29204991552889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06-4987-8B27-4A6779EDBE9E}"/>
                </c:ext>
              </c:extLst>
            </c:dLbl>
            <c:dLbl>
              <c:idx val="68"/>
              <c:layout>
                <c:manualLayout>
                  <c:x val="2.3983611775363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F4C-4DCE-880E-067DE9F0631D}"/>
                </c:ext>
              </c:extLst>
            </c:dLbl>
            <c:dLbl>
              <c:idx val="69"/>
              <c:layout>
                <c:manualLayout>
                  <c:x val="8.35244476727578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4C-4DCE-880E-067DE9F0631D}"/>
                </c:ext>
              </c:extLst>
            </c:dLbl>
            <c:dLbl>
              <c:idx val="70"/>
              <c:layout>
                <c:manualLayout>
                  <c:x val="4.20641980951137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F4C-4DCE-880E-067DE9F0631D}"/>
                </c:ext>
              </c:extLst>
            </c:dLbl>
            <c:dLbl>
              <c:idx val="71"/>
              <c:layout>
                <c:manualLayout>
                  <c:x val="2.3576844287381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F4C-4DCE-880E-067DE9F0631D}"/>
                </c:ext>
              </c:extLst>
            </c:dLbl>
            <c:dLbl>
              <c:idx val="72"/>
              <c:layout>
                <c:manualLayout>
                  <c:x val="2.9321863752479044E-2"/>
                  <c:y val="2.25235134218367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F4C-4DCE-880E-067DE9F0631D}"/>
                </c:ext>
              </c:extLst>
            </c:dLbl>
            <c:dLbl>
              <c:idx val="73"/>
              <c:layout>
                <c:manualLayout>
                  <c:x val="2.9022174704350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06-4987-8B27-4A6779EDBE9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市区町村別_標準化死亡比!$D$5:$D$78</c:f>
              <c:numCache>
                <c:formatCode>General</c:formatCode>
                <c:ptCount val="74"/>
                <c:pt idx="0">
                  <c:v>119.9</c:v>
                </c:pt>
                <c:pt idx="1">
                  <c:v>113.7</c:v>
                </c:pt>
                <c:pt idx="2">
                  <c:v>105.3</c:v>
                </c:pt>
                <c:pt idx="3">
                  <c:v>119.1</c:v>
                </c:pt>
                <c:pt idx="4">
                  <c:v>106.8</c:v>
                </c:pt>
                <c:pt idx="5">
                  <c:v>123.2</c:v>
                </c:pt>
                <c:pt idx="6">
                  <c:v>131.1</c:v>
                </c:pt>
                <c:pt idx="7">
                  <c:v>96.5</c:v>
                </c:pt>
                <c:pt idx="8">
                  <c:v>141.5</c:v>
                </c:pt>
                <c:pt idx="9">
                  <c:v>123.3</c:v>
                </c:pt>
                <c:pt idx="10">
                  <c:v>116</c:v>
                </c:pt>
                <c:pt idx="11">
                  <c:v>111.3</c:v>
                </c:pt>
                <c:pt idx="12">
                  <c:v>114.3</c:v>
                </c:pt>
                <c:pt idx="13">
                  <c:v>112.6</c:v>
                </c:pt>
                <c:pt idx="14">
                  <c:v>112.1</c:v>
                </c:pt>
                <c:pt idx="15">
                  <c:v>101.8</c:v>
                </c:pt>
                <c:pt idx="16">
                  <c:v>107.7</c:v>
                </c:pt>
                <c:pt idx="17">
                  <c:v>121.7</c:v>
                </c:pt>
                <c:pt idx="18">
                  <c:v>189.5</c:v>
                </c:pt>
                <c:pt idx="19">
                  <c:v>107.9</c:v>
                </c:pt>
                <c:pt idx="20">
                  <c:v>109.8</c:v>
                </c:pt>
                <c:pt idx="21">
                  <c:v>115.8</c:v>
                </c:pt>
                <c:pt idx="22">
                  <c:v>124.4</c:v>
                </c:pt>
                <c:pt idx="23">
                  <c:v>103.3</c:v>
                </c:pt>
                <c:pt idx="24">
                  <c:v>101.9</c:v>
                </c:pt>
                <c:pt idx="25">
                  <c:v>104.6</c:v>
                </c:pt>
                <c:pt idx="26">
                  <c:v>114.6</c:v>
                </c:pt>
                <c:pt idx="27">
                  <c:v>108.2</c:v>
                </c:pt>
                <c:pt idx="28">
                  <c:v>101.9</c:v>
                </c:pt>
                <c:pt idx="29">
                  <c:v>106.9</c:v>
                </c:pt>
                <c:pt idx="30">
                  <c:v>96.9</c:v>
                </c:pt>
                <c:pt idx="31">
                  <c:v>99.9</c:v>
                </c:pt>
                <c:pt idx="32">
                  <c:v>102.4</c:v>
                </c:pt>
                <c:pt idx="33">
                  <c:v>111.4</c:v>
                </c:pt>
                <c:pt idx="34">
                  <c:v>96.5</c:v>
                </c:pt>
                <c:pt idx="35">
                  <c:v>85.8</c:v>
                </c:pt>
                <c:pt idx="36">
                  <c:v>87.3</c:v>
                </c:pt>
                <c:pt idx="37">
                  <c:v>105.8</c:v>
                </c:pt>
                <c:pt idx="38">
                  <c:v>94.1</c:v>
                </c:pt>
                <c:pt idx="39">
                  <c:v>111</c:v>
                </c:pt>
                <c:pt idx="40">
                  <c:v>107.7</c:v>
                </c:pt>
                <c:pt idx="41">
                  <c:v>90.8</c:v>
                </c:pt>
                <c:pt idx="42">
                  <c:v>90.7</c:v>
                </c:pt>
                <c:pt idx="43">
                  <c:v>106.9</c:v>
                </c:pt>
                <c:pt idx="44">
                  <c:v>112.4</c:v>
                </c:pt>
                <c:pt idx="45">
                  <c:v>100</c:v>
                </c:pt>
                <c:pt idx="46">
                  <c:v>100.7</c:v>
                </c:pt>
                <c:pt idx="47">
                  <c:v>89</c:v>
                </c:pt>
                <c:pt idx="48">
                  <c:v>108.4</c:v>
                </c:pt>
                <c:pt idx="49">
                  <c:v>105.6</c:v>
                </c:pt>
                <c:pt idx="50">
                  <c:v>102.9</c:v>
                </c:pt>
                <c:pt idx="51">
                  <c:v>81.400000000000006</c:v>
                </c:pt>
                <c:pt idx="52">
                  <c:v>102.3</c:v>
                </c:pt>
                <c:pt idx="53">
                  <c:v>99.3</c:v>
                </c:pt>
                <c:pt idx="54">
                  <c:v>120.6</c:v>
                </c:pt>
                <c:pt idx="55">
                  <c:v>106.4</c:v>
                </c:pt>
                <c:pt idx="56">
                  <c:v>106.1</c:v>
                </c:pt>
                <c:pt idx="57">
                  <c:v>98.1</c:v>
                </c:pt>
                <c:pt idx="58">
                  <c:v>107.3</c:v>
                </c:pt>
                <c:pt idx="59">
                  <c:v>109.8</c:v>
                </c:pt>
                <c:pt idx="60">
                  <c:v>106.2</c:v>
                </c:pt>
                <c:pt idx="61">
                  <c:v>90.6</c:v>
                </c:pt>
                <c:pt idx="62">
                  <c:v>89.8</c:v>
                </c:pt>
                <c:pt idx="63">
                  <c:v>102.2</c:v>
                </c:pt>
                <c:pt idx="64">
                  <c:v>96.3</c:v>
                </c:pt>
                <c:pt idx="65">
                  <c:v>77.7</c:v>
                </c:pt>
                <c:pt idx="66">
                  <c:v>110.1</c:v>
                </c:pt>
                <c:pt idx="67">
                  <c:v>113.6</c:v>
                </c:pt>
                <c:pt idx="68">
                  <c:v>96</c:v>
                </c:pt>
                <c:pt idx="69">
                  <c:v>102.1</c:v>
                </c:pt>
                <c:pt idx="70">
                  <c:v>105.3</c:v>
                </c:pt>
                <c:pt idx="71">
                  <c:v>96.5</c:v>
                </c:pt>
                <c:pt idx="72">
                  <c:v>94.5</c:v>
                </c:pt>
                <c:pt idx="73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F4C-4DCE-880E-067DE9F0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5-1F4C-4DCE-880E-067DE9F0631D}"/>
              </c:ext>
            </c:extLst>
          </c:dPt>
          <c:xVal>
            <c:numRef>
              <c:f>市区町村別_標準化死亡比!$R$5:$R$78</c:f>
              <c:numCache>
                <c:formatCode>General</c:formatCode>
                <c:ptCount val="74"/>
                <c:pt idx="0">
                  <c:v>105.9</c:v>
                </c:pt>
                <c:pt idx="1">
                  <c:v>105.9</c:v>
                </c:pt>
                <c:pt idx="2">
                  <c:v>105.9</c:v>
                </c:pt>
                <c:pt idx="3">
                  <c:v>105.9</c:v>
                </c:pt>
                <c:pt idx="4">
                  <c:v>105.9</c:v>
                </c:pt>
                <c:pt idx="5">
                  <c:v>105.9</c:v>
                </c:pt>
                <c:pt idx="6">
                  <c:v>105.9</c:v>
                </c:pt>
                <c:pt idx="7">
                  <c:v>105.9</c:v>
                </c:pt>
                <c:pt idx="8">
                  <c:v>105.9</c:v>
                </c:pt>
                <c:pt idx="9">
                  <c:v>105.9</c:v>
                </c:pt>
                <c:pt idx="10">
                  <c:v>105.9</c:v>
                </c:pt>
                <c:pt idx="11">
                  <c:v>105.9</c:v>
                </c:pt>
                <c:pt idx="12">
                  <c:v>105.9</c:v>
                </c:pt>
                <c:pt idx="13">
                  <c:v>105.9</c:v>
                </c:pt>
                <c:pt idx="14">
                  <c:v>105.9</c:v>
                </c:pt>
                <c:pt idx="15">
                  <c:v>105.9</c:v>
                </c:pt>
                <c:pt idx="16">
                  <c:v>105.9</c:v>
                </c:pt>
                <c:pt idx="17">
                  <c:v>105.9</c:v>
                </c:pt>
                <c:pt idx="18">
                  <c:v>105.9</c:v>
                </c:pt>
                <c:pt idx="19">
                  <c:v>105.9</c:v>
                </c:pt>
                <c:pt idx="20">
                  <c:v>105.9</c:v>
                </c:pt>
                <c:pt idx="21">
                  <c:v>105.9</c:v>
                </c:pt>
                <c:pt idx="22">
                  <c:v>105.9</c:v>
                </c:pt>
                <c:pt idx="23">
                  <c:v>105.9</c:v>
                </c:pt>
                <c:pt idx="24">
                  <c:v>105.9</c:v>
                </c:pt>
                <c:pt idx="25">
                  <c:v>105.9</c:v>
                </c:pt>
                <c:pt idx="26">
                  <c:v>105.9</c:v>
                </c:pt>
                <c:pt idx="27">
                  <c:v>105.9</c:v>
                </c:pt>
                <c:pt idx="28">
                  <c:v>105.9</c:v>
                </c:pt>
                <c:pt idx="29">
                  <c:v>105.9</c:v>
                </c:pt>
                <c:pt idx="30">
                  <c:v>105.9</c:v>
                </c:pt>
                <c:pt idx="31">
                  <c:v>105.9</c:v>
                </c:pt>
                <c:pt idx="32">
                  <c:v>105.9</c:v>
                </c:pt>
                <c:pt idx="33">
                  <c:v>105.9</c:v>
                </c:pt>
                <c:pt idx="34">
                  <c:v>105.9</c:v>
                </c:pt>
                <c:pt idx="35">
                  <c:v>105.9</c:v>
                </c:pt>
                <c:pt idx="36">
                  <c:v>105.9</c:v>
                </c:pt>
                <c:pt idx="37">
                  <c:v>105.9</c:v>
                </c:pt>
                <c:pt idx="38">
                  <c:v>105.9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105.9</c:v>
                </c:pt>
                <c:pt idx="46">
                  <c:v>105.9</c:v>
                </c:pt>
                <c:pt idx="47">
                  <c:v>105.9</c:v>
                </c:pt>
                <c:pt idx="48">
                  <c:v>105.9</c:v>
                </c:pt>
                <c:pt idx="49">
                  <c:v>105.9</c:v>
                </c:pt>
                <c:pt idx="50">
                  <c:v>105.9</c:v>
                </c:pt>
                <c:pt idx="51">
                  <c:v>105.9</c:v>
                </c:pt>
                <c:pt idx="52">
                  <c:v>105.9</c:v>
                </c:pt>
                <c:pt idx="53">
                  <c:v>105.9</c:v>
                </c:pt>
                <c:pt idx="54">
                  <c:v>105.9</c:v>
                </c:pt>
                <c:pt idx="55">
                  <c:v>105.9</c:v>
                </c:pt>
                <c:pt idx="56">
                  <c:v>105.9</c:v>
                </c:pt>
                <c:pt idx="57">
                  <c:v>105.9</c:v>
                </c:pt>
                <c:pt idx="58">
                  <c:v>105.9</c:v>
                </c:pt>
                <c:pt idx="59">
                  <c:v>105.9</c:v>
                </c:pt>
                <c:pt idx="60">
                  <c:v>105.9</c:v>
                </c:pt>
                <c:pt idx="61">
                  <c:v>105.9</c:v>
                </c:pt>
                <c:pt idx="62">
                  <c:v>105.9</c:v>
                </c:pt>
                <c:pt idx="63">
                  <c:v>105.9</c:v>
                </c:pt>
                <c:pt idx="64">
                  <c:v>105.9</c:v>
                </c:pt>
                <c:pt idx="65">
                  <c:v>105.9</c:v>
                </c:pt>
                <c:pt idx="66">
                  <c:v>105.9</c:v>
                </c:pt>
                <c:pt idx="67">
                  <c:v>105.9</c:v>
                </c:pt>
                <c:pt idx="68">
                  <c:v>105.9</c:v>
                </c:pt>
                <c:pt idx="69">
                  <c:v>105.9</c:v>
                </c:pt>
                <c:pt idx="70">
                  <c:v>105.9</c:v>
                </c:pt>
                <c:pt idx="71">
                  <c:v>105.9</c:v>
                </c:pt>
                <c:pt idx="72">
                  <c:v>105.9</c:v>
                </c:pt>
                <c:pt idx="73">
                  <c:v>105.9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F4C-4DCE-880E-067DE9F0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疾病別死因割合!$I$17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4705359409483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5-4FF6-A8E6-C2D54C906033}"/>
                </c:ext>
              </c:extLst>
            </c:dLbl>
            <c:dLbl>
              <c:idx val="1"/>
              <c:layout>
                <c:manualLayout>
                  <c:x val="0"/>
                  <c:y val="-2.4705359409483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5-4FF6-A8E6-C2D54C906033}"/>
                </c:ext>
              </c:extLst>
            </c:dLbl>
            <c:dLbl>
              <c:idx val="2"/>
              <c:layout>
                <c:manualLayout>
                  <c:x val="-5.6845097110374233E-3"/>
                  <c:y val="-1.28471759537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5-4FF6-A8E6-C2D54C906033}"/>
                </c:ext>
              </c:extLst>
            </c:dLbl>
            <c:dLbl>
              <c:idx val="3"/>
              <c:layout>
                <c:manualLayout>
                  <c:x val="0"/>
                  <c:y val="4.941071881896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5-4FF6-A8E6-C2D54C906033}"/>
                </c:ext>
              </c:extLst>
            </c:dLbl>
            <c:dLbl>
              <c:idx val="4"/>
              <c:layout>
                <c:manualLayout>
                  <c:x val="0"/>
                  <c:y val="2.4705359409483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5-4FF6-A8E6-C2D54C906033}"/>
                </c:ext>
              </c:extLst>
            </c:dLbl>
            <c:dLbl>
              <c:idx val="5"/>
              <c:layout>
                <c:manualLayout>
                  <c:x val="0"/>
                  <c:y val="2.470535940948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5-4FF6-A8E6-C2D54C906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0.52100000000000002</c:v>
                </c:pt>
                <c:pt idx="1">
                  <c:v>0.28499999999999998</c:v>
                </c:pt>
                <c:pt idx="2">
                  <c:v>0.111</c:v>
                </c:pt>
                <c:pt idx="3">
                  <c:v>2.7000000000000003E-2</c:v>
                </c:pt>
                <c:pt idx="4">
                  <c:v>3.9E-2</c:v>
                </c:pt>
                <c:pt idx="5">
                  <c:v>1.8000000000000002E-2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35-4FF6-A8E6-C2D54C906033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0.52</c:v>
                </c:pt>
                <c:pt idx="1">
                  <c:v>0.27399999999999997</c:v>
                </c:pt>
                <c:pt idx="2">
                  <c:v>0.128</c:v>
                </c:pt>
                <c:pt idx="3">
                  <c:v>2.7999999999999997E-2</c:v>
                </c:pt>
                <c:pt idx="4">
                  <c:v>3.3000000000000002E-2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5-4FF6-A8E6-C2D54C906033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0.502</c:v>
                </c:pt>
                <c:pt idx="1">
                  <c:v>0.27699999999999997</c:v>
                </c:pt>
                <c:pt idx="2">
                  <c:v>0.14199999999999999</c:v>
                </c:pt>
                <c:pt idx="3">
                  <c:v>2.6000000000000002E-2</c:v>
                </c:pt>
                <c:pt idx="4">
                  <c:v>3.5000000000000003E-2</c:v>
                </c:pt>
                <c:pt idx="5">
                  <c:v>1.8000000000000002E-2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35-4FF6-A8E6-C2D54C9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長期入院!$D$3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233329611678743"/>
                  <c:y val="0.212476608187134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6161752651201769"/>
                  <c:y val="-0.115137061403508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0907387102653726"/>
                  <c:y val="-0.176964912280701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5967310512910798"/>
                  <c:y val="0.108056652046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6501387032037715E-2"/>
                  <c:y val="0.17174707602339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長期入院!$D$4:$D$10</c:f>
              <c:numCache>
                <c:formatCode>General</c:formatCode>
                <c:ptCount val="7"/>
                <c:pt idx="0">
                  <c:v>182</c:v>
                </c:pt>
                <c:pt idx="1">
                  <c:v>524</c:v>
                </c:pt>
                <c:pt idx="2">
                  <c:v>3632</c:v>
                </c:pt>
                <c:pt idx="3">
                  <c:v>5273</c:v>
                </c:pt>
                <c:pt idx="4">
                  <c:v>5899</c:v>
                </c:pt>
                <c:pt idx="5">
                  <c:v>4153</c:v>
                </c:pt>
                <c:pt idx="6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長期入院!$C$52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9.9876612836272874E-2"/>
                  <c:y val="6.9627192982456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9-4341-8FBD-AF8B9C594CDB}"/>
                </c:ext>
              </c:extLst>
            </c:dLbl>
            <c:dLbl>
              <c:idx val="1"/>
              <c:layout>
                <c:manualLayout>
                  <c:x val="5.8746794844267751E-2"/>
                  <c:y val="0.13466812865497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7713778042428771"/>
                  <c:y val="2.86732456140342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1-4641-A688-AA3AEBF62C9A}"/>
                </c:ext>
              </c:extLst>
            </c:dLbl>
            <c:dLbl>
              <c:idx val="3"/>
              <c:layout>
                <c:manualLayout>
                  <c:x val="-4.9243024999021875E-2"/>
                  <c:y val="-0.15660562865497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4"/>
              <c:layout>
                <c:manualLayout>
                  <c:x val="0.16867760069699911"/>
                  <c:y val="-7.22229532163743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1-4641-A688-AA3AEBF62C9A}"/>
                </c:ext>
              </c:extLst>
            </c:dLbl>
            <c:dLbl>
              <c:idx val="5"/>
              <c:layout>
                <c:manualLayout>
                  <c:x val="0.11910477984504553"/>
                  <c:y val="0.20952647007604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dLbl>
              <c:idx val="6"/>
              <c:layout>
                <c:manualLayout>
                  <c:x val="-0.10535297985248888"/>
                  <c:y val="1.1024305555555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長期入院!$B$53:$B$59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長期入院!$C$53:$C$59</c:f>
              <c:numCache>
                <c:formatCode>General</c:formatCode>
                <c:ptCount val="7"/>
                <c:pt idx="0">
                  <c:v>1551</c:v>
                </c:pt>
                <c:pt idx="1">
                  <c:v>1602</c:v>
                </c:pt>
                <c:pt idx="2">
                  <c:v>4343</c:v>
                </c:pt>
                <c:pt idx="3">
                  <c:v>5427</c:v>
                </c:pt>
                <c:pt idx="4">
                  <c:v>5051</c:v>
                </c:pt>
                <c:pt idx="5">
                  <c:v>2875</c:v>
                </c:pt>
                <c:pt idx="6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地区別_長期入院!$D$3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24343370993495E-2"/>
                  <c:y val="4.032214285714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4-4296-8981-492624B4AC3D}"/>
                </c:ext>
              </c:extLst>
            </c:dLbl>
            <c:dLbl>
              <c:idx val="1"/>
              <c:layout>
                <c:manualLayout>
                  <c:x val="2.9243433709934923E-2"/>
                  <c:y val="5.141150793650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4-4296-8981-492624B4AC3D}"/>
                </c:ext>
              </c:extLst>
            </c:dLbl>
            <c:dLbl>
              <c:idx val="2"/>
              <c:layout>
                <c:manualLayout>
                  <c:x val="2.7704305619938373E-2"/>
                  <c:y val="3.2258253968253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4-4296-8981-492624B4AC3D}"/>
                </c:ext>
              </c:extLst>
            </c:dLbl>
            <c:dLbl>
              <c:idx val="3"/>
              <c:layout>
                <c:manualLayout>
                  <c:x val="2.9408738490624375E-2"/>
                  <c:y val="3.3266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4-4296-8981-492624B4AC3D}"/>
                </c:ext>
              </c:extLst>
            </c:dLbl>
            <c:dLbl>
              <c:idx val="4"/>
              <c:layout>
                <c:manualLayout>
                  <c:x val="2.924343370993495E-2"/>
                  <c:y val="3.125031746031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4-4296-8981-492624B4AC3D}"/>
                </c:ext>
              </c:extLst>
            </c:dLbl>
            <c:dLbl>
              <c:idx val="5"/>
              <c:layout>
                <c:manualLayout>
                  <c:x val="2.7704305619938373E-2"/>
                  <c:y val="3.225825396825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4-4296-8981-492624B4AC3D}"/>
                </c:ext>
              </c:extLst>
            </c:dLbl>
            <c:dLbl>
              <c:idx val="6"/>
              <c:layout>
                <c:manualLayout>
                  <c:x val="2.9243433709934923E-2"/>
                  <c:y val="4.9393888888889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4-4296-8981-492624B4AC3D}"/>
                </c:ext>
              </c:extLst>
            </c:dLbl>
            <c:dLbl>
              <c:idx val="7"/>
              <c:layout>
                <c:manualLayout>
                  <c:x val="2.8034793990128978E-2"/>
                  <c:y val="3.4274285714285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4-4296-8981-492624B4AC3D}"/>
                </c:ext>
              </c:extLst>
            </c:dLbl>
            <c:dLbl>
              <c:idx val="8"/>
              <c:layout>
                <c:manualLayout>
                  <c:x val="2.9243433709934923E-2"/>
                  <c:y val="4.1326349206349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5-4B27-89BF-BD81C6894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地区別_長期入院!$F$5:$F$13</c:f>
              <c:numCache>
                <c:formatCode>0.0%</c:formatCode>
                <c:ptCount val="9"/>
                <c:pt idx="0">
                  <c:v>3.7558685446009389E-3</c:v>
                </c:pt>
                <c:pt idx="1">
                  <c:v>5.6947608200455585E-3</c:v>
                </c:pt>
                <c:pt idx="2">
                  <c:v>7.7272727272727276E-3</c:v>
                </c:pt>
                <c:pt idx="3">
                  <c:v>1.06951871657754E-2</c:v>
                </c:pt>
                <c:pt idx="4">
                  <c:v>7.5390414647280562E-3</c:v>
                </c:pt>
                <c:pt idx="5">
                  <c:v>9.4903339191564143E-3</c:v>
                </c:pt>
                <c:pt idx="6">
                  <c:v>1.0810810810810811E-2</c:v>
                </c:pt>
                <c:pt idx="7">
                  <c:v>8.3550913838120102E-3</c:v>
                </c:pt>
                <c:pt idx="8">
                  <c:v>8.3051930272884916E-3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AEB-9E75-34B92A3876B9}"/>
            </c:ext>
          </c:extLst>
        </c:ser>
        <c:ser>
          <c:idx val="2"/>
          <c:order val="1"/>
          <c:tx>
            <c:strRef>
              <c:f>地区別_長期入院!$H$3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9.2347685399794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4-4296-8981-492624B4AC3D}"/>
                </c:ext>
              </c:extLst>
            </c:dLbl>
            <c:dLbl>
              <c:idx val="1"/>
              <c:layout>
                <c:manualLayout>
                  <c:x val="8.5482204588904192E-3"/>
                  <c:y val="7.8785381530027868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F-45B5-8167-46B7A232D0D7}"/>
                </c:ext>
              </c:extLst>
            </c:dLbl>
            <c:dLbl>
              <c:idx val="2"/>
              <c:layout>
                <c:manualLayout>
                  <c:x val="8.5482204588904053E-3"/>
                  <c:y val="1.57570763133430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F-45B5-8167-46B7A232D0D7}"/>
                </c:ext>
              </c:extLst>
            </c:dLbl>
            <c:dLbl>
              <c:idx val="3"/>
              <c:layout>
                <c:manualLayout>
                  <c:x val="1.20959713019266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F-45B5-8167-46B7A232D0D7}"/>
                </c:ext>
              </c:extLst>
            </c:dLbl>
            <c:dLbl>
              <c:idx val="4"/>
              <c:layout>
                <c:manualLayout>
                  <c:x val="6.81761029155568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F-45B5-8167-46B7A232D0D7}"/>
                </c:ext>
              </c:extLst>
            </c:dLbl>
            <c:dLbl>
              <c:idx val="5"/>
              <c:layout>
                <c:manualLayout>
                  <c:x val="6.8176102915557006E-3"/>
                  <c:y val="8.11565128451543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F-45B5-8167-46B7A232D0D7}"/>
                </c:ext>
              </c:extLst>
            </c:dLbl>
            <c:dLbl>
              <c:idx val="6"/>
              <c:layout>
                <c:manualLayout>
                  <c:x val="6.81761029155571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F-45B5-8167-46B7A232D0D7}"/>
                </c:ext>
              </c:extLst>
            </c:dLbl>
            <c:dLbl>
              <c:idx val="7"/>
              <c:layout>
                <c:manualLayout>
                  <c:x val="5.113177420869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F-45B5-8167-46B7A232D0D7}"/>
                </c:ext>
              </c:extLst>
            </c:dLbl>
            <c:dLbl>
              <c:idx val="8"/>
              <c:layout>
                <c:manualLayout>
                  <c:x val="6.1565123599863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5-4B27-89BF-BD81C6894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地区別_長期入院!$J$5:$J$13</c:f>
              <c:numCache>
                <c:formatCode>0.0%</c:formatCode>
                <c:ptCount val="9"/>
                <c:pt idx="0">
                  <c:v>1.1267605633802818E-2</c:v>
                </c:pt>
                <c:pt idx="1">
                  <c:v>1.879271070615034E-2</c:v>
                </c:pt>
                <c:pt idx="2">
                  <c:v>2.6818181818181817E-2</c:v>
                </c:pt>
                <c:pt idx="3">
                  <c:v>5.3475935828877002E-3</c:v>
                </c:pt>
                <c:pt idx="4">
                  <c:v>2.3694130317716746E-2</c:v>
                </c:pt>
                <c:pt idx="5">
                  <c:v>2.6362038664323375E-2</c:v>
                </c:pt>
                <c:pt idx="6">
                  <c:v>2.7799227799227798E-2</c:v>
                </c:pt>
                <c:pt idx="7">
                  <c:v>3.0113141862489121E-2</c:v>
                </c:pt>
                <c:pt idx="8">
                  <c:v>2.3911654649995437E-2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6-4AEB-9E75-34B92A3876B9}"/>
            </c:ext>
          </c:extLst>
        </c:ser>
        <c:ser>
          <c:idx val="4"/>
          <c:order val="2"/>
          <c:tx>
            <c:strRef>
              <c:f>地区別_長期入院!$L$3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地区別_長期入院!$N$5:$N$13</c:f>
              <c:numCache>
                <c:formatCode>0.0%</c:formatCode>
                <c:ptCount val="9"/>
                <c:pt idx="0">
                  <c:v>0.16854460093896714</c:v>
                </c:pt>
                <c:pt idx="1">
                  <c:v>0.16742596810933941</c:v>
                </c:pt>
                <c:pt idx="2">
                  <c:v>0.18818181818181817</c:v>
                </c:pt>
                <c:pt idx="3">
                  <c:v>0.19919786096256684</c:v>
                </c:pt>
                <c:pt idx="4">
                  <c:v>0.16693591814754982</c:v>
                </c:pt>
                <c:pt idx="5">
                  <c:v>0.15536028119507908</c:v>
                </c:pt>
                <c:pt idx="6">
                  <c:v>0.16396396396396395</c:v>
                </c:pt>
                <c:pt idx="7">
                  <c:v>0.15282854656222802</c:v>
                </c:pt>
                <c:pt idx="8">
                  <c:v>0.1657387971159989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6-4AEB-9E75-34B92A3876B9}"/>
            </c:ext>
          </c:extLst>
        </c:ser>
        <c:ser>
          <c:idx val="6"/>
          <c:order val="3"/>
          <c:tx>
            <c:strRef>
              <c:f>地区別_長期入院!$P$3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地区別_長期入院!$R$5:$R$13</c:f>
              <c:numCache>
                <c:formatCode>0.0%</c:formatCode>
                <c:ptCount val="9"/>
                <c:pt idx="0">
                  <c:v>0.23380281690140844</c:v>
                </c:pt>
                <c:pt idx="1">
                  <c:v>0.25683371298405466</c:v>
                </c:pt>
                <c:pt idx="2">
                  <c:v>0.26545454545454544</c:v>
                </c:pt>
                <c:pt idx="3">
                  <c:v>0.26938502673796794</c:v>
                </c:pt>
                <c:pt idx="4">
                  <c:v>0.2412493268712978</c:v>
                </c:pt>
                <c:pt idx="5">
                  <c:v>0.23550087873462214</c:v>
                </c:pt>
                <c:pt idx="6">
                  <c:v>0.24736164736164737</c:v>
                </c:pt>
                <c:pt idx="7">
                  <c:v>0.21897302001740643</c:v>
                </c:pt>
                <c:pt idx="8">
                  <c:v>0.24062243314775941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6-4AEB-9E75-34B92A3876B9}"/>
            </c:ext>
          </c:extLst>
        </c:ser>
        <c:ser>
          <c:idx val="8"/>
          <c:order val="4"/>
          <c:tx>
            <c:strRef>
              <c:f>地区別_長期入院!$T$3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地区別_長期入院!$V$5:$V$13</c:f>
              <c:numCache>
                <c:formatCode>0.0%</c:formatCode>
                <c:ptCount val="9"/>
                <c:pt idx="0">
                  <c:v>0.27136150234741785</c:v>
                </c:pt>
                <c:pt idx="1">
                  <c:v>0.27505694760820043</c:v>
                </c:pt>
                <c:pt idx="2">
                  <c:v>0.26045454545454544</c:v>
                </c:pt>
                <c:pt idx="3">
                  <c:v>0.27339572192513367</c:v>
                </c:pt>
                <c:pt idx="4">
                  <c:v>0.24932687129779213</c:v>
                </c:pt>
                <c:pt idx="5">
                  <c:v>0.26572934973637963</c:v>
                </c:pt>
                <c:pt idx="6">
                  <c:v>0.26254826254826252</c:v>
                </c:pt>
                <c:pt idx="7">
                  <c:v>0.2814621409921671</c:v>
                </c:pt>
                <c:pt idx="8">
                  <c:v>0.2691886465273341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6-4AEB-9E75-34B92A3876B9}"/>
            </c:ext>
          </c:extLst>
        </c:ser>
        <c:ser>
          <c:idx val="10"/>
          <c:order val="5"/>
          <c:tx>
            <c:strRef>
              <c:f>地区別_長期入院!$X$3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地区別_長期入院!$Z$5:$Z$13</c:f>
              <c:numCache>
                <c:formatCode>0.0%</c:formatCode>
                <c:ptCount val="9"/>
                <c:pt idx="0">
                  <c:v>0.20610328638497652</c:v>
                </c:pt>
                <c:pt idx="1">
                  <c:v>0.17596810933940774</c:v>
                </c:pt>
                <c:pt idx="2">
                  <c:v>0.16363636363636364</c:v>
                </c:pt>
                <c:pt idx="3">
                  <c:v>0.16109625668449198</c:v>
                </c:pt>
                <c:pt idx="4">
                  <c:v>0.19547657512116318</c:v>
                </c:pt>
                <c:pt idx="5">
                  <c:v>0.19261862917398945</c:v>
                </c:pt>
                <c:pt idx="6">
                  <c:v>0.1915057915057915</c:v>
                </c:pt>
                <c:pt idx="7">
                  <c:v>0.2</c:v>
                </c:pt>
                <c:pt idx="8">
                  <c:v>0.18951355297983025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6-4AEB-9E75-34B92A3876B9}"/>
            </c:ext>
          </c:extLst>
        </c:ser>
        <c:ser>
          <c:idx val="12"/>
          <c:order val="6"/>
          <c:tx>
            <c:strRef>
              <c:f>地区別_長期入院!$AB$3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地区別_長期入院!$AK$5:$AK$13</c:f>
              <c:strCache>
                <c:ptCount val="9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  <c:pt idx="8">
                  <c:v>広域連合全体</c:v>
                </c:pt>
              </c:strCache>
            </c:strRef>
          </c:cat>
          <c:val>
            <c:numRef>
              <c:f>地区別_長期入院!$AD$5:$AD$13</c:f>
              <c:numCache>
                <c:formatCode>0.0%</c:formatCode>
                <c:ptCount val="9"/>
                <c:pt idx="0">
                  <c:v>0.10516431924882629</c:v>
                </c:pt>
                <c:pt idx="1">
                  <c:v>0.10022779043280182</c:v>
                </c:pt>
                <c:pt idx="2">
                  <c:v>8.7727272727272723E-2</c:v>
                </c:pt>
                <c:pt idx="3">
                  <c:v>8.0882352941176475E-2</c:v>
                </c:pt>
                <c:pt idx="4">
                  <c:v>0.11577813677975229</c:v>
                </c:pt>
                <c:pt idx="5">
                  <c:v>0.11493848857644991</c:v>
                </c:pt>
                <c:pt idx="6">
                  <c:v>9.6010296010296009E-2</c:v>
                </c:pt>
                <c:pt idx="7">
                  <c:v>0.1082680591818973</c:v>
                </c:pt>
                <c:pt idx="8">
                  <c:v>0.10271972255179337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6-4AEB-9E75-34B92A3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309696"/>
        <c:axId val="461549504"/>
      </c:barChart>
      <c:catAx>
        <c:axId val="441309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crossAx val="461549504"/>
        <c:crosses val="autoZero"/>
        <c:auto val="1"/>
        <c:lblAlgn val="ctr"/>
        <c:lblOffset val="100"/>
        <c:noMultiLvlLbl val="0"/>
      </c:catAx>
      <c:valAx>
        <c:axId val="461549504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56086978915763"/>
              <c:y val="2.5942539682539682E-2"/>
            </c:manualLayout>
          </c:layout>
          <c:overlay val="0"/>
        </c:title>
        <c:numFmt formatCode="0.0%" sourceLinked="0"/>
        <c:majorTickMark val="out"/>
        <c:minorTickMark val="none"/>
        <c:tickLblPos val="low"/>
        <c:spPr>
          <a:ln>
            <a:solidFill>
              <a:srgbClr val="868686"/>
            </a:solidFill>
          </a:ln>
        </c:spPr>
        <c:crossAx val="44130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44748634326797"/>
          <c:y val="9.0714285714285706E-3"/>
          <c:w val="0.81973962073217654"/>
          <c:h val="3.013730158730158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9806763285025"/>
          <c:y val="5.7704073431069959E-2"/>
          <c:w val="0.83801690821256036"/>
          <c:h val="0.92799286265432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市区町村別_長期入院!$D$3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rgbClr val="40699C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市区町村別_長期入院!$F$5:$F$79</c:f>
              <c:numCache>
                <c:formatCode>0.0%</c:formatCode>
                <c:ptCount val="75"/>
                <c:pt idx="0">
                  <c:v>8.3550913838120102E-3</c:v>
                </c:pt>
                <c:pt idx="1">
                  <c:v>5.1546391752577319E-3</c:v>
                </c:pt>
                <c:pt idx="2">
                  <c:v>0</c:v>
                </c:pt>
                <c:pt idx="3">
                  <c:v>1.2500000000000001E-2</c:v>
                </c:pt>
                <c:pt idx="4">
                  <c:v>1.6949152542372881E-2</c:v>
                </c:pt>
                <c:pt idx="5">
                  <c:v>4.4247787610619468E-3</c:v>
                </c:pt>
                <c:pt idx="6">
                  <c:v>1.3157894736842105E-2</c:v>
                </c:pt>
                <c:pt idx="7">
                  <c:v>1.7241379310344827E-2</c:v>
                </c:pt>
                <c:pt idx="8">
                  <c:v>0</c:v>
                </c:pt>
                <c:pt idx="9">
                  <c:v>1.2422360248447204E-2</c:v>
                </c:pt>
                <c:pt idx="10">
                  <c:v>3.0959752321981426E-3</c:v>
                </c:pt>
                <c:pt idx="11">
                  <c:v>2.0270270270270271E-2</c:v>
                </c:pt>
                <c:pt idx="12">
                  <c:v>7.7519379844961239E-3</c:v>
                </c:pt>
                <c:pt idx="13">
                  <c:v>5.4644808743169399E-3</c:v>
                </c:pt>
                <c:pt idx="14">
                  <c:v>7.0921985815602835E-3</c:v>
                </c:pt>
                <c:pt idx="15">
                  <c:v>1.1111111111111112E-2</c:v>
                </c:pt>
                <c:pt idx="16">
                  <c:v>9.242144177449169E-3</c:v>
                </c:pt>
                <c:pt idx="17">
                  <c:v>5.7471264367816091E-3</c:v>
                </c:pt>
                <c:pt idx="18">
                  <c:v>6.0606060606060606E-3</c:v>
                </c:pt>
                <c:pt idx="19">
                  <c:v>0</c:v>
                </c:pt>
                <c:pt idx="20">
                  <c:v>2.2598870056497175E-2</c:v>
                </c:pt>
                <c:pt idx="21">
                  <c:v>1.2779552715654952E-2</c:v>
                </c:pt>
                <c:pt idx="22">
                  <c:v>6.0362173038229373E-3</c:v>
                </c:pt>
                <c:pt idx="23">
                  <c:v>1.8292682926829267E-2</c:v>
                </c:pt>
                <c:pt idx="24">
                  <c:v>0</c:v>
                </c:pt>
                <c:pt idx="25">
                  <c:v>9.4903339191564143E-3</c:v>
                </c:pt>
                <c:pt idx="26">
                  <c:v>1.8907563025210083E-2</c:v>
                </c:pt>
                <c:pt idx="27">
                  <c:v>4.830917874396135E-3</c:v>
                </c:pt>
                <c:pt idx="28">
                  <c:v>7.0175438596491229E-3</c:v>
                </c:pt>
                <c:pt idx="29">
                  <c:v>7.832898172323759E-3</c:v>
                </c:pt>
                <c:pt idx="30">
                  <c:v>1.1744966442953021E-2</c:v>
                </c:pt>
                <c:pt idx="31">
                  <c:v>3.5335689045936395E-3</c:v>
                </c:pt>
                <c:pt idx="32">
                  <c:v>1.6E-2</c:v>
                </c:pt>
                <c:pt idx="33">
                  <c:v>8.3246618106139446E-3</c:v>
                </c:pt>
                <c:pt idx="34">
                  <c:v>5.8479532163742687E-3</c:v>
                </c:pt>
                <c:pt idx="35">
                  <c:v>4.3103448275862068E-3</c:v>
                </c:pt>
                <c:pt idx="36">
                  <c:v>1.639344262295082E-3</c:v>
                </c:pt>
                <c:pt idx="37">
                  <c:v>8.4388185654008432E-3</c:v>
                </c:pt>
                <c:pt idx="38">
                  <c:v>2.442002442002442E-3</c:v>
                </c:pt>
                <c:pt idx="39">
                  <c:v>1.6632016632016633E-2</c:v>
                </c:pt>
                <c:pt idx="40">
                  <c:v>7.6923076923076927E-3</c:v>
                </c:pt>
                <c:pt idx="41">
                  <c:v>1.0178117048346057E-2</c:v>
                </c:pt>
                <c:pt idx="42">
                  <c:v>8.0862533692722376E-3</c:v>
                </c:pt>
                <c:pt idx="43">
                  <c:v>7.0422535211267607E-3</c:v>
                </c:pt>
                <c:pt idx="44">
                  <c:v>7.058823529411765E-3</c:v>
                </c:pt>
                <c:pt idx="45">
                  <c:v>2.030456852791878E-2</c:v>
                </c:pt>
                <c:pt idx="46">
                  <c:v>0</c:v>
                </c:pt>
                <c:pt idx="47">
                  <c:v>0</c:v>
                </c:pt>
                <c:pt idx="48">
                  <c:v>6.1162079510703364E-3</c:v>
                </c:pt>
                <c:pt idx="49">
                  <c:v>1.932367149758454E-2</c:v>
                </c:pt>
                <c:pt idx="50">
                  <c:v>6.0606060606060606E-3</c:v>
                </c:pt>
                <c:pt idx="51">
                  <c:v>0</c:v>
                </c:pt>
                <c:pt idx="52">
                  <c:v>3.7037037037037035E-2</c:v>
                </c:pt>
                <c:pt idx="53">
                  <c:v>3.6363636363636364E-3</c:v>
                </c:pt>
                <c:pt idx="54">
                  <c:v>7.8431372549019607E-3</c:v>
                </c:pt>
                <c:pt idx="55">
                  <c:v>7.2992700729927005E-3</c:v>
                </c:pt>
                <c:pt idx="56">
                  <c:v>1.3157894736842105E-2</c:v>
                </c:pt>
                <c:pt idx="57">
                  <c:v>0</c:v>
                </c:pt>
                <c:pt idx="58">
                  <c:v>9.355509355509356E-3</c:v>
                </c:pt>
                <c:pt idx="59">
                  <c:v>0</c:v>
                </c:pt>
                <c:pt idx="60">
                  <c:v>0</c:v>
                </c:pt>
                <c:pt idx="61">
                  <c:v>6.993006993006993E-3</c:v>
                </c:pt>
                <c:pt idx="62">
                  <c:v>5.7803468208092483E-3</c:v>
                </c:pt>
                <c:pt idx="63">
                  <c:v>1.7699115044247787E-2</c:v>
                </c:pt>
                <c:pt idx="64">
                  <c:v>1.7241379310344827E-2</c:v>
                </c:pt>
                <c:pt idx="65">
                  <c:v>0</c:v>
                </c:pt>
                <c:pt idx="66">
                  <c:v>1.8518518518518517E-2</c:v>
                </c:pt>
                <c:pt idx="67">
                  <c:v>4.8387096774193547E-2</c:v>
                </c:pt>
                <c:pt idx="68">
                  <c:v>2.3121387283236993E-2</c:v>
                </c:pt>
                <c:pt idx="69">
                  <c:v>3.7037037037037035E-2</c:v>
                </c:pt>
                <c:pt idx="70">
                  <c:v>1.9607843137254902E-2</c:v>
                </c:pt>
                <c:pt idx="71">
                  <c:v>6.4516129032258063E-2</c:v>
                </c:pt>
                <c:pt idx="72">
                  <c:v>0</c:v>
                </c:pt>
                <c:pt idx="73">
                  <c:v>0</c:v>
                </c:pt>
                <c:pt idx="74">
                  <c:v>8.3051930272884916E-3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9-4A17-B4D2-1529D32A86E7}"/>
            </c:ext>
          </c:extLst>
        </c:ser>
        <c:ser>
          <c:idx val="1"/>
          <c:order val="1"/>
          <c:tx>
            <c:strRef>
              <c:f>市区町村別_長期入院!$H$3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市区町村別_長期入院!$J$5:$J$79</c:f>
              <c:numCache>
                <c:formatCode>0.0%</c:formatCode>
                <c:ptCount val="75"/>
                <c:pt idx="0">
                  <c:v>3.0113141862489121E-2</c:v>
                </c:pt>
                <c:pt idx="1">
                  <c:v>3.0927835051546393E-2</c:v>
                </c:pt>
                <c:pt idx="2">
                  <c:v>4.7244094488188976E-2</c:v>
                </c:pt>
                <c:pt idx="3">
                  <c:v>1.8749999999999999E-2</c:v>
                </c:pt>
                <c:pt idx="4">
                  <c:v>2.5423728813559324E-2</c:v>
                </c:pt>
                <c:pt idx="5">
                  <c:v>3.5398230088495575E-2</c:v>
                </c:pt>
                <c:pt idx="6">
                  <c:v>5.2631578947368418E-2</c:v>
                </c:pt>
                <c:pt idx="7">
                  <c:v>2.5862068965517241E-2</c:v>
                </c:pt>
                <c:pt idx="8">
                  <c:v>5.4794520547945202E-2</c:v>
                </c:pt>
                <c:pt idx="9">
                  <c:v>3.1055900621118012E-2</c:v>
                </c:pt>
                <c:pt idx="10">
                  <c:v>3.7151702786377708E-2</c:v>
                </c:pt>
                <c:pt idx="11">
                  <c:v>2.7027027027027029E-2</c:v>
                </c:pt>
                <c:pt idx="12">
                  <c:v>2.0671834625322998E-2</c:v>
                </c:pt>
                <c:pt idx="13">
                  <c:v>5.4644808743169399E-3</c:v>
                </c:pt>
                <c:pt idx="14">
                  <c:v>3.1914893617021274E-2</c:v>
                </c:pt>
                <c:pt idx="15">
                  <c:v>3.7037037037037035E-2</c:v>
                </c:pt>
                <c:pt idx="16">
                  <c:v>3.1423290203327174E-2</c:v>
                </c:pt>
                <c:pt idx="17">
                  <c:v>1.7241379310344827E-2</c:v>
                </c:pt>
                <c:pt idx="18">
                  <c:v>1.8181818181818181E-2</c:v>
                </c:pt>
                <c:pt idx="19">
                  <c:v>1.8292682926829267E-2</c:v>
                </c:pt>
                <c:pt idx="20">
                  <c:v>3.3898305084745763E-2</c:v>
                </c:pt>
                <c:pt idx="21">
                  <c:v>3.1948881789137379E-2</c:v>
                </c:pt>
                <c:pt idx="22">
                  <c:v>4.4265593561368208E-2</c:v>
                </c:pt>
                <c:pt idx="23">
                  <c:v>3.6585365853658534E-2</c:v>
                </c:pt>
                <c:pt idx="24">
                  <c:v>3.1496062992125984E-2</c:v>
                </c:pt>
                <c:pt idx="25">
                  <c:v>2.6362038664323375E-2</c:v>
                </c:pt>
                <c:pt idx="26">
                  <c:v>3.5714285714285712E-2</c:v>
                </c:pt>
                <c:pt idx="27">
                  <c:v>1.6908212560386472E-2</c:v>
                </c:pt>
                <c:pt idx="28">
                  <c:v>2.1052631578947368E-2</c:v>
                </c:pt>
                <c:pt idx="29">
                  <c:v>2.0887728459530026E-2</c:v>
                </c:pt>
                <c:pt idx="30">
                  <c:v>3.5234899328859058E-2</c:v>
                </c:pt>
                <c:pt idx="31">
                  <c:v>1.9434628975265017E-2</c:v>
                </c:pt>
                <c:pt idx="32">
                  <c:v>0.04</c:v>
                </c:pt>
                <c:pt idx="33">
                  <c:v>1.8730489073881373E-2</c:v>
                </c:pt>
                <c:pt idx="34">
                  <c:v>5.8479532163742687E-3</c:v>
                </c:pt>
                <c:pt idx="35">
                  <c:v>8.6206896551724137E-3</c:v>
                </c:pt>
                <c:pt idx="36">
                  <c:v>1.9672131147540985E-2</c:v>
                </c:pt>
                <c:pt idx="37">
                  <c:v>1.6877637130801686E-2</c:v>
                </c:pt>
                <c:pt idx="38">
                  <c:v>1.4652014652014652E-2</c:v>
                </c:pt>
                <c:pt idx="39">
                  <c:v>4.781704781704782E-2</c:v>
                </c:pt>
                <c:pt idx="40">
                  <c:v>1.9230769230769232E-2</c:v>
                </c:pt>
                <c:pt idx="41">
                  <c:v>3.1806615776081425E-2</c:v>
                </c:pt>
                <c:pt idx="42">
                  <c:v>2.4258760107816711E-2</c:v>
                </c:pt>
                <c:pt idx="43">
                  <c:v>4.6948356807511738E-3</c:v>
                </c:pt>
                <c:pt idx="44">
                  <c:v>1.8823529411764704E-2</c:v>
                </c:pt>
                <c:pt idx="45">
                  <c:v>3.2994923857868022E-2</c:v>
                </c:pt>
                <c:pt idx="46">
                  <c:v>2.7093596059113302E-2</c:v>
                </c:pt>
                <c:pt idx="47">
                  <c:v>1.5659955257270694E-2</c:v>
                </c:pt>
                <c:pt idx="48">
                  <c:v>2.7522935779816515E-2</c:v>
                </c:pt>
                <c:pt idx="49">
                  <c:v>1.4492753623188406E-2</c:v>
                </c:pt>
                <c:pt idx="50">
                  <c:v>2.1212121212121213E-2</c:v>
                </c:pt>
                <c:pt idx="51">
                  <c:v>6.3492063492063492E-3</c:v>
                </c:pt>
                <c:pt idx="52">
                  <c:v>1.8518518518518517E-2</c:v>
                </c:pt>
                <c:pt idx="53">
                  <c:v>3.272727272727273E-2</c:v>
                </c:pt>
                <c:pt idx="54">
                  <c:v>3.9215686274509803E-2</c:v>
                </c:pt>
                <c:pt idx="55">
                  <c:v>7.2992700729927005E-3</c:v>
                </c:pt>
                <c:pt idx="56">
                  <c:v>5.2631578947368418E-2</c:v>
                </c:pt>
                <c:pt idx="57">
                  <c:v>6.5789473684210523E-3</c:v>
                </c:pt>
                <c:pt idx="58">
                  <c:v>4.1580041580041582E-3</c:v>
                </c:pt>
                <c:pt idx="59">
                  <c:v>1.3201320132013201E-2</c:v>
                </c:pt>
                <c:pt idx="60">
                  <c:v>1.3986013986013986E-2</c:v>
                </c:pt>
                <c:pt idx="61">
                  <c:v>2.097902097902098E-2</c:v>
                </c:pt>
                <c:pt idx="62">
                  <c:v>2.3121387283236993E-2</c:v>
                </c:pt>
                <c:pt idx="63">
                  <c:v>6.1946902654867256E-2</c:v>
                </c:pt>
                <c:pt idx="64">
                  <c:v>3.4482758620689655E-2</c:v>
                </c:pt>
                <c:pt idx="65">
                  <c:v>0</c:v>
                </c:pt>
                <c:pt idx="66">
                  <c:v>5.5555555555555552E-2</c:v>
                </c:pt>
                <c:pt idx="67">
                  <c:v>1.6129032258064516E-2</c:v>
                </c:pt>
                <c:pt idx="68">
                  <c:v>2.3121387283236993E-2</c:v>
                </c:pt>
                <c:pt idx="69">
                  <c:v>3.7037037037037035E-2</c:v>
                </c:pt>
                <c:pt idx="70">
                  <c:v>4.9019607843137254E-2</c:v>
                </c:pt>
                <c:pt idx="71">
                  <c:v>3.2258064516129031E-2</c:v>
                </c:pt>
                <c:pt idx="72">
                  <c:v>0</c:v>
                </c:pt>
                <c:pt idx="73">
                  <c:v>0</c:v>
                </c:pt>
                <c:pt idx="74">
                  <c:v>2.3911654649995437E-2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9-4A17-B4D2-1529D32A86E7}"/>
            </c:ext>
          </c:extLst>
        </c:ser>
        <c:ser>
          <c:idx val="2"/>
          <c:order val="2"/>
          <c:tx>
            <c:strRef>
              <c:f>市区町村別_長期入院!$L$3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市区町村別_長期入院!$N$5:$N$79</c:f>
              <c:numCache>
                <c:formatCode>0.0%</c:formatCode>
                <c:ptCount val="75"/>
                <c:pt idx="0">
                  <c:v>0.15282854656222802</c:v>
                </c:pt>
                <c:pt idx="1">
                  <c:v>0.21134020618556701</c:v>
                </c:pt>
                <c:pt idx="2">
                  <c:v>0.14960629921259844</c:v>
                </c:pt>
                <c:pt idx="3">
                  <c:v>0.16250000000000001</c:v>
                </c:pt>
                <c:pt idx="4">
                  <c:v>0.19491525423728814</c:v>
                </c:pt>
                <c:pt idx="5">
                  <c:v>0.15929203539823009</c:v>
                </c:pt>
                <c:pt idx="6">
                  <c:v>0.19078947368421054</c:v>
                </c:pt>
                <c:pt idx="7">
                  <c:v>0.10344827586206896</c:v>
                </c:pt>
                <c:pt idx="8">
                  <c:v>0.15068493150684931</c:v>
                </c:pt>
                <c:pt idx="9">
                  <c:v>0.20496894409937888</c:v>
                </c:pt>
                <c:pt idx="10">
                  <c:v>0.18575851393188855</c:v>
                </c:pt>
                <c:pt idx="11">
                  <c:v>0.1554054054054054</c:v>
                </c:pt>
                <c:pt idx="12">
                  <c:v>0.13695090439276486</c:v>
                </c:pt>
                <c:pt idx="13">
                  <c:v>0.14754098360655737</c:v>
                </c:pt>
                <c:pt idx="14">
                  <c:v>0.18085106382978725</c:v>
                </c:pt>
                <c:pt idx="15">
                  <c:v>0.14444444444444443</c:v>
                </c:pt>
                <c:pt idx="16">
                  <c:v>0.10351201478743069</c:v>
                </c:pt>
                <c:pt idx="17">
                  <c:v>0.15229885057471265</c:v>
                </c:pt>
                <c:pt idx="18">
                  <c:v>0.14545454545454545</c:v>
                </c:pt>
                <c:pt idx="19">
                  <c:v>0.14634146341463414</c:v>
                </c:pt>
                <c:pt idx="20">
                  <c:v>0.16384180790960451</c:v>
                </c:pt>
                <c:pt idx="21">
                  <c:v>0.15015974440894569</c:v>
                </c:pt>
                <c:pt idx="22">
                  <c:v>0.15492957746478872</c:v>
                </c:pt>
                <c:pt idx="23">
                  <c:v>0.11585365853658537</c:v>
                </c:pt>
                <c:pt idx="24">
                  <c:v>0.14173228346456693</c:v>
                </c:pt>
                <c:pt idx="25">
                  <c:v>0.15536028119507908</c:v>
                </c:pt>
                <c:pt idx="26">
                  <c:v>0.1407563025210084</c:v>
                </c:pt>
                <c:pt idx="27">
                  <c:v>0.19323671497584541</c:v>
                </c:pt>
                <c:pt idx="28">
                  <c:v>0.17543859649122806</c:v>
                </c:pt>
                <c:pt idx="29">
                  <c:v>0.14882506527415143</c:v>
                </c:pt>
                <c:pt idx="30">
                  <c:v>0.14429530201342283</c:v>
                </c:pt>
                <c:pt idx="31">
                  <c:v>0.14487632508833923</c:v>
                </c:pt>
                <c:pt idx="32">
                  <c:v>0.16</c:v>
                </c:pt>
                <c:pt idx="33">
                  <c:v>0.13007284079084286</c:v>
                </c:pt>
                <c:pt idx="34">
                  <c:v>0.15672514619883041</c:v>
                </c:pt>
                <c:pt idx="35">
                  <c:v>0.15086206896551724</c:v>
                </c:pt>
                <c:pt idx="36">
                  <c:v>0.19344262295081968</c:v>
                </c:pt>
                <c:pt idx="37">
                  <c:v>0.1729957805907173</c:v>
                </c:pt>
                <c:pt idx="38">
                  <c:v>0.17704517704517705</c:v>
                </c:pt>
                <c:pt idx="39">
                  <c:v>0.17047817047817049</c:v>
                </c:pt>
                <c:pt idx="40">
                  <c:v>0.18461538461538463</c:v>
                </c:pt>
                <c:pt idx="41">
                  <c:v>0.17938931297709923</c:v>
                </c:pt>
                <c:pt idx="42">
                  <c:v>0.16172506738544473</c:v>
                </c:pt>
                <c:pt idx="43">
                  <c:v>0.20657276995305165</c:v>
                </c:pt>
                <c:pt idx="44">
                  <c:v>0.19529411764705881</c:v>
                </c:pt>
                <c:pt idx="45">
                  <c:v>0.16751269035532995</c:v>
                </c:pt>
                <c:pt idx="46">
                  <c:v>0.20443349753694581</c:v>
                </c:pt>
                <c:pt idx="47">
                  <c:v>0.13422818791946309</c:v>
                </c:pt>
                <c:pt idx="48">
                  <c:v>0.20489296636085627</c:v>
                </c:pt>
                <c:pt idx="49">
                  <c:v>0.21256038647342995</c:v>
                </c:pt>
                <c:pt idx="50">
                  <c:v>0.16212121212121211</c:v>
                </c:pt>
                <c:pt idx="51">
                  <c:v>0.16190476190476191</c:v>
                </c:pt>
                <c:pt idx="52">
                  <c:v>0.19444444444444445</c:v>
                </c:pt>
                <c:pt idx="53">
                  <c:v>0.16363636363636364</c:v>
                </c:pt>
                <c:pt idx="54">
                  <c:v>0.16862745098039217</c:v>
                </c:pt>
                <c:pt idx="55">
                  <c:v>0.145985401459854</c:v>
                </c:pt>
                <c:pt idx="56">
                  <c:v>0.19736842105263158</c:v>
                </c:pt>
                <c:pt idx="57">
                  <c:v>0.23026315789473684</c:v>
                </c:pt>
                <c:pt idx="58">
                  <c:v>0.19646569646569648</c:v>
                </c:pt>
                <c:pt idx="59">
                  <c:v>0.15841584158415842</c:v>
                </c:pt>
                <c:pt idx="60">
                  <c:v>0.20279720279720279</c:v>
                </c:pt>
                <c:pt idx="61">
                  <c:v>0.18181818181818182</c:v>
                </c:pt>
                <c:pt idx="62">
                  <c:v>0.14450867052023122</c:v>
                </c:pt>
                <c:pt idx="63">
                  <c:v>0.15044247787610621</c:v>
                </c:pt>
                <c:pt idx="64">
                  <c:v>0.15517241379310345</c:v>
                </c:pt>
                <c:pt idx="65">
                  <c:v>0.15625</c:v>
                </c:pt>
                <c:pt idx="66">
                  <c:v>0.20370370370370369</c:v>
                </c:pt>
                <c:pt idx="67">
                  <c:v>0.22580645161290322</c:v>
                </c:pt>
                <c:pt idx="68">
                  <c:v>0.24855491329479767</c:v>
                </c:pt>
                <c:pt idx="69">
                  <c:v>7.407407407407407E-2</c:v>
                </c:pt>
                <c:pt idx="70">
                  <c:v>0.12745098039215685</c:v>
                </c:pt>
                <c:pt idx="71">
                  <c:v>3.2258064516129031E-2</c:v>
                </c:pt>
                <c:pt idx="72">
                  <c:v>0.22580645161290322</c:v>
                </c:pt>
                <c:pt idx="73">
                  <c:v>0.14814814814814814</c:v>
                </c:pt>
                <c:pt idx="74">
                  <c:v>0.1657387971159989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9-4A17-B4D2-1529D32A86E7}"/>
            </c:ext>
          </c:extLst>
        </c:ser>
        <c:ser>
          <c:idx val="3"/>
          <c:order val="3"/>
          <c:tx>
            <c:strRef>
              <c:f>市区町村別_長期入院!$P$3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rgbClr val="8EB4E3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市区町村別_長期入院!$R$5:$R$79</c:f>
              <c:numCache>
                <c:formatCode>0.0%</c:formatCode>
                <c:ptCount val="75"/>
                <c:pt idx="0">
                  <c:v>0.21897302001740643</c:v>
                </c:pt>
                <c:pt idx="1">
                  <c:v>0.22164948453608246</c:v>
                </c:pt>
                <c:pt idx="2">
                  <c:v>0.14173228346456693</c:v>
                </c:pt>
                <c:pt idx="3">
                  <c:v>0.23125000000000001</c:v>
                </c:pt>
                <c:pt idx="4">
                  <c:v>0.1864406779661017</c:v>
                </c:pt>
                <c:pt idx="5">
                  <c:v>0.20796460176991149</c:v>
                </c:pt>
                <c:pt idx="6">
                  <c:v>0.23026315789473684</c:v>
                </c:pt>
                <c:pt idx="7">
                  <c:v>0.19827586206896552</c:v>
                </c:pt>
                <c:pt idx="8">
                  <c:v>0.19178082191780821</c:v>
                </c:pt>
                <c:pt idx="9">
                  <c:v>0.24223602484472051</c:v>
                </c:pt>
                <c:pt idx="10">
                  <c:v>0.2043343653250774</c:v>
                </c:pt>
                <c:pt idx="11">
                  <c:v>0.17567567567567569</c:v>
                </c:pt>
                <c:pt idx="12">
                  <c:v>0.17829457364341086</c:v>
                </c:pt>
                <c:pt idx="13">
                  <c:v>0.21857923497267759</c:v>
                </c:pt>
                <c:pt idx="14">
                  <c:v>0.22340425531914893</c:v>
                </c:pt>
                <c:pt idx="15">
                  <c:v>0.18518518518518517</c:v>
                </c:pt>
                <c:pt idx="16">
                  <c:v>0.21996303142329021</c:v>
                </c:pt>
                <c:pt idx="17">
                  <c:v>0.22126436781609196</c:v>
                </c:pt>
                <c:pt idx="18">
                  <c:v>0.23030303030303031</c:v>
                </c:pt>
                <c:pt idx="19">
                  <c:v>0.17682926829268292</c:v>
                </c:pt>
                <c:pt idx="20">
                  <c:v>0.23728813559322035</c:v>
                </c:pt>
                <c:pt idx="21">
                  <c:v>0.26198083067092653</c:v>
                </c:pt>
                <c:pt idx="22">
                  <c:v>0.28772635814889336</c:v>
                </c:pt>
                <c:pt idx="23">
                  <c:v>0.25</c:v>
                </c:pt>
                <c:pt idx="24">
                  <c:v>0.22047244094488189</c:v>
                </c:pt>
                <c:pt idx="25">
                  <c:v>0.23550087873462214</c:v>
                </c:pt>
                <c:pt idx="26">
                  <c:v>0.21008403361344538</c:v>
                </c:pt>
                <c:pt idx="27">
                  <c:v>0.23671497584541062</c:v>
                </c:pt>
                <c:pt idx="28">
                  <c:v>0.20350877192982456</c:v>
                </c:pt>
                <c:pt idx="29">
                  <c:v>0.24020887728459531</c:v>
                </c:pt>
                <c:pt idx="30">
                  <c:v>0.23322147651006711</c:v>
                </c:pt>
                <c:pt idx="31">
                  <c:v>0.2756183745583039</c:v>
                </c:pt>
                <c:pt idx="32">
                  <c:v>0.216</c:v>
                </c:pt>
                <c:pt idx="33">
                  <c:v>0.24453694068678461</c:v>
                </c:pt>
                <c:pt idx="34">
                  <c:v>0.24912280701754386</c:v>
                </c:pt>
                <c:pt idx="35">
                  <c:v>0.21120689655172414</c:v>
                </c:pt>
                <c:pt idx="36">
                  <c:v>0.2081967213114754</c:v>
                </c:pt>
                <c:pt idx="37">
                  <c:v>0.20253164556962025</c:v>
                </c:pt>
                <c:pt idx="38">
                  <c:v>0.26862026862026861</c:v>
                </c:pt>
                <c:pt idx="39">
                  <c:v>0.25571725571725573</c:v>
                </c:pt>
                <c:pt idx="40">
                  <c:v>0.30769230769230771</c:v>
                </c:pt>
                <c:pt idx="41">
                  <c:v>0.23155216284987276</c:v>
                </c:pt>
                <c:pt idx="42">
                  <c:v>0.24663072776280323</c:v>
                </c:pt>
                <c:pt idx="43">
                  <c:v>0.26291079812206575</c:v>
                </c:pt>
                <c:pt idx="44">
                  <c:v>0.2635294117647059</c:v>
                </c:pt>
                <c:pt idx="45">
                  <c:v>0.22842639593908629</c:v>
                </c:pt>
                <c:pt idx="46">
                  <c:v>0.22906403940886699</c:v>
                </c:pt>
                <c:pt idx="47">
                  <c:v>0.21700223713646533</c:v>
                </c:pt>
                <c:pt idx="48">
                  <c:v>0.29357798165137616</c:v>
                </c:pt>
                <c:pt idx="49">
                  <c:v>0.3188405797101449</c:v>
                </c:pt>
                <c:pt idx="50">
                  <c:v>0.23939393939393938</c:v>
                </c:pt>
                <c:pt idx="51">
                  <c:v>0.26666666666666666</c:v>
                </c:pt>
                <c:pt idx="52">
                  <c:v>0.20370370370370369</c:v>
                </c:pt>
                <c:pt idx="53">
                  <c:v>0.23636363636363636</c:v>
                </c:pt>
                <c:pt idx="54">
                  <c:v>0.30588235294117649</c:v>
                </c:pt>
                <c:pt idx="55">
                  <c:v>0.28467153284671531</c:v>
                </c:pt>
                <c:pt idx="56">
                  <c:v>0.25</c:v>
                </c:pt>
                <c:pt idx="57">
                  <c:v>0.28289473684210525</c:v>
                </c:pt>
                <c:pt idx="58">
                  <c:v>0.27962577962577961</c:v>
                </c:pt>
                <c:pt idx="59">
                  <c:v>0.29372937293729373</c:v>
                </c:pt>
                <c:pt idx="60">
                  <c:v>0.30769230769230771</c:v>
                </c:pt>
                <c:pt idx="61">
                  <c:v>0.28671328671328672</c:v>
                </c:pt>
                <c:pt idx="62">
                  <c:v>0.21965317919075145</c:v>
                </c:pt>
                <c:pt idx="63">
                  <c:v>0.26106194690265488</c:v>
                </c:pt>
                <c:pt idx="64">
                  <c:v>0.15517241379310345</c:v>
                </c:pt>
                <c:pt idx="65">
                  <c:v>0.25</c:v>
                </c:pt>
                <c:pt idx="66">
                  <c:v>0.16666666666666666</c:v>
                </c:pt>
                <c:pt idx="67">
                  <c:v>9.6774193548387094E-2</c:v>
                </c:pt>
                <c:pt idx="68">
                  <c:v>0.24277456647398843</c:v>
                </c:pt>
                <c:pt idx="69">
                  <c:v>0.18518518518518517</c:v>
                </c:pt>
                <c:pt idx="70">
                  <c:v>0.26470588235294118</c:v>
                </c:pt>
                <c:pt idx="71">
                  <c:v>0.22580645161290322</c:v>
                </c:pt>
                <c:pt idx="72">
                  <c:v>0.25806451612903225</c:v>
                </c:pt>
                <c:pt idx="73">
                  <c:v>0.14814814814814814</c:v>
                </c:pt>
                <c:pt idx="74">
                  <c:v>0.24062243314775941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9-4A17-B4D2-1529D32A86E7}"/>
            </c:ext>
          </c:extLst>
        </c:ser>
        <c:ser>
          <c:idx val="4"/>
          <c:order val="4"/>
          <c:tx>
            <c:strRef>
              <c:f>市区町村別_長期入院!$T$3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市区町村別_長期入院!$V$5:$V$79</c:f>
              <c:numCache>
                <c:formatCode>0.0%</c:formatCode>
                <c:ptCount val="75"/>
                <c:pt idx="0">
                  <c:v>0.2814621409921671</c:v>
                </c:pt>
                <c:pt idx="1">
                  <c:v>0.27835051546391754</c:v>
                </c:pt>
                <c:pt idx="2">
                  <c:v>0.32283464566929132</c:v>
                </c:pt>
                <c:pt idx="3">
                  <c:v>0.25624999999999998</c:v>
                </c:pt>
                <c:pt idx="4">
                  <c:v>0.24576271186440679</c:v>
                </c:pt>
                <c:pt idx="5">
                  <c:v>0.26548672566371684</c:v>
                </c:pt>
                <c:pt idx="6">
                  <c:v>0.26973684210526316</c:v>
                </c:pt>
                <c:pt idx="7">
                  <c:v>0.2413793103448276</c:v>
                </c:pt>
                <c:pt idx="8">
                  <c:v>0.26027397260273971</c:v>
                </c:pt>
                <c:pt idx="9">
                  <c:v>0.24223602484472051</c:v>
                </c:pt>
                <c:pt idx="10">
                  <c:v>0.29102167182662536</c:v>
                </c:pt>
                <c:pt idx="11">
                  <c:v>0.35135135135135137</c:v>
                </c:pt>
                <c:pt idx="12">
                  <c:v>0.30749354005167956</c:v>
                </c:pt>
                <c:pt idx="13">
                  <c:v>0.26775956284153007</c:v>
                </c:pt>
                <c:pt idx="14">
                  <c:v>0.28368794326241137</c:v>
                </c:pt>
                <c:pt idx="15">
                  <c:v>0.27777777777777779</c:v>
                </c:pt>
                <c:pt idx="16">
                  <c:v>0.28835489833641403</c:v>
                </c:pt>
                <c:pt idx="17">
                  <c:v>0.23275862068965517</c:v>
                </c:pt>
                <c:pt idx="18">
                  <c:v>0.2878787878787879</c:v>
                </c:pt>
                <c:pt idx="19">
                  <c:v>0.3201219512195122</c:v>
                </c:pt>
                <c:pt idx="20">
                  <c:v>0.2711864406779661</c:v>
                </c:pt>
                <c:pt idx="21">
                  <c:v>0.29073482428115016</c:v>
                </c:pt>
                <c:pt idx="22">
                  <c:v>0.27364185110663986</c:v>
                </c:pt>
                <c:pt idx="23">
                  <c:v>0.28048780487804881</c:v>
                </c:pt>
                <c:pt idx="24">
                  <c:v>0.29921259842519687</c:v>
                </c:pt>
                <c:pt idx="25">
                  <c:v>0.26572934973637963</c:v>
                </c:pt>
                <c:pt idx="26">
                  <c:v>0.24579831932773108</c:v>
                </c:pt>
                <c:pt idx="27">
                  <c:v>0.27777777777777779</c:v>
                </c:pt>
                <c:pt idx="28">
                  <c:v>0.26315789473684209</c:v>
                </c:pt>
                <c:pt idx="29">
                  <c:v>0.2689295039164491</c:v>
                </c:pt>
                <c:pt idx="30">
                  <c:v>0.25167785234899331</c:v>
                </c:pt>
                <c:pt idx="31">
                  <c:v>0.28798586572438162</c:v>
                </c:pt>
                <c:pt idx="32">
                  <c:v>0.26400000000000001</c:v>
                </c:pt>
                <c:pt idx="33">
                  <c:v>0.27887617065556713</c:v>
                </c:pt>
                <c:pt idx="34">
                  <c:v>0.26549707602339179</c:v>
                </c:pt>
                <c:pt idx="35">
                  <c:v>0.27586206896551724</c:v>
                </c:pt>
                <c:pt idx="36">
                  <c:v>0.28196721311475409</c:v>
                </c:pt>
                <c:pt idx="37">
                  <c:v>0.28270042194092826</c:v>
                </c:pt>
                <c:pt idx="38">
                  <c:v>0.26007326007326009</c:v>
                </c:pt>
                <c:pt idx="39">
                  <c:v>0.28482328482328484</c:v>
                </c:pt>
                <c:pt idx="40">
                  <c:v>0.23846153846153847</c:v>
                </c:pt>
                <c:pt idx="41">
                  <c:v>0.27226463104325699</c:v>
                </c:pt>
                <c:pt idx="42">
                  <c:v>0.27493261455525608</c:v>
                </c:pt>
                <c:pt idx="43">
                  <c:v>0.26525821596244131</c:v>
                </c:pt>
                <c:pt idx="44">
                  <c:v>0.25176470588235295</c:v>
                </c:pt>
                <c:pt idx="45">
                  <c:v>0.24619289340101522</c:v>
                </c:pt>
                <c:pt idx="46">
                  <c:v>0.27832512315270935</c:v>
                </c:pt>
                <c:pt idx="47">
                  <c:v>0.2348993288590604</c:v>
                </c:pt>
                <c:pt idx="48">
                  <c:v>0.24159021406727829</c:v>
                </c:pt>
                <c:pt idx="49">
                  <c:v>0.19323671497584541</c:v>
                </c:pt>
                <c:pt idx="50">
                  <c:v>0.26060606060606062</c:v>
                </c:pt>
                <c:pt idx="51">
                  <c:v>0.2634920634920635</c:v>
                </c:pt>
                <c:pt idx="52">
                  <c:v>0.29629629629629628</c:v>
                </c:pt>
                <c:pt idx="53">
                  <c:v>0.25818181818181818</c:v>
                </c:pt>
                <c:pt idx="54">
                  <c:v>0.25098039215686274</c:v>
                </c:pt>
                <c:pt idx="55">
                  <c:v>0.32116788321167883</c:v>
                </c:pt>
                <c:pt idx="56">
                  <c:v>0.20614035087719298</c:v>
                </c:pt>
                <c:pt idx="57">
                  <c:v>0.23684210526315788</c:v>
                </c:pt>
                <c:pt idx="58">
                  <c:v>0.27442827442827444</c:v>
                </c:pt>
                <c:pt idx="59">
                  <c:v>0.24752475247524752</c:v>
                </c:pt>
                <c:pt idx="60">
                  <c:v>0.2937062937062937</c:v>
                </c:pt>
                <c:pt idx="61">
                  <c:v>0.26573426573426573</c:v>
                </c:pt>
                <c:pt idx="62">
                  <c:v>0.31791907514450868</c:v>
                </c:pt>
                <c:pt idx="63">
                  <c:v>0.26106194690265488</c:v>
                </c:pt>
                <c:pt idx="64">
                  <c:v>0.37931034482758619</c:v>
                </c:pt>
                <c:pt idx="65">
                  <c:v>0.328125</c:v>
                </c:pt>
                <c:pt idx="66">
                  <c:v>0.20370370370370369</c:v>
                </c:pt>
                <c:pt idx="67">
                  <c:v>0.30645161290322581</c:v>
                </c:pt>
                <c:pt idx="68">
                  <c:v>0.19653179190751446</c:v>
                </c:pt>
                <c:pt idx="69">
                  <c:v>0.37037037037037035</c:v>
                </c:pt>
                <c:pt idx="70">
                  <c:v>0.24509803921568626</c:v>
                </c:pt>
                <c:pt idx="71">
                  <c:v>0.22580645161290322</c:v>
                </c:pt>
                <c:pt idx="72">
                  <c:v>0.16129032258064516</c:v>
                </c:pt>
                <c:pt idx="73">
                  <c:v>0.29629629629629628</c:v>
                </c:pt>
                <c:pt idx="74">
                  <c:v>0.2691886465273341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9-4A17-B4D2-1529D32A86E7}"/>
            </c:ext>
          </c:extLst>
        </c:ser>
        <c:ser>
          <c:idx val="5"/>
          <c:order val="5"/>
          <c:tx>
            <c:strRef>
              <c:f>市区町村別_長期入院!$X$3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市区町村別_長期入院!$Z$5:$Z$79</c:f>
              <c:numCache>
                <c:formatCode>0.0%</c:formatCode>
                <c:ptCount val="75"/>
                <c:pt idx="0">
                  <c:v>0.2</c:v>
                </c:pt>
                <c:pt idx="1">
                  <c:v>0.17010309278350516</c:v>
                </c:pt>
                <c:pt idx="2">
                  <c:v>0.18110236220472442</c:v>
                </c:pt>
                <c:pt idx="3">
                  <c:v>0.20624999999999999</c:v>
                </c:pt>
                <c:pt idx="4">
                  <c:v>0.24576271186440679</c:v>
                </c:pt>
                <c:pt idx="5">
                  <c:v>0.19026548672566371</c:v>
                </c:pt>
                <c:pt idx="6">
                  <c:v>0.125</c:v>
                </c:pt>
                <c:pt idx="7">
                  <c:v>0.21551724137931033</c:v>
                </c:pt>
                <c:pt idx="8">
                  <c:v>0.19178082191780821</c:v>
                </c:pt>
                <c:pt idx="9">
                  <c:v>0.18012422360248448</c:v>
                </c:pt>
                <c:pt idx="10">
                  <c:v>0.21052631578947367</c:v>
                </c:pt>
                <c:pt idx="11">
                  <c:v>0.20945945945945946</c:v>
                </c:pt>
                <c:pt idx="12">
                  <c:v>0.2144702842377261</c:v>
                </c:pt>
                <c:pt idx="13">
                  <c:v>0.26229508196721313</c:v>
                </c:pt>
                <c:pt idx="14">
                  <c:v>0.19858156028368795</c:v>
                </c:pt>
                <c:pt idx="15">
                  <c:v>0.21481481481481482</c:v>
                </c:pt>
                <c:pt idx="16">
                  <c:v>0.23105360443622922</c:v>
                </c:pt>
                <c:pt idx="17">
                  <c:v>0.20977011494252873</c:v>
                </c:pt>
                <c:pt idx="18">
                  <c:v>0.20606060606060606</c:v>
                </c:pt>
                <c:pt idx="19">
                  <c:v>0.2225609756097561</c:v>
                </c:pt>
                <c:pt idx="20">
                  <c:v>0.19774011299435029</c:v>
                </c:pt>
                <c:pt idx="21">
                  <c:v>0.16932907348242812</c:v>
                </c:pt>
                <c:pt idx="22">
                  <c:v>0.15694164989939638</c:v>
                </c:pt>
                <c:pt idx="23">
                  <c:v>0.18902439024390244</c:v>
                </c:pt>
                <c:pt idx="24">
                  <c:v>0.16535433070866143</c:v>
                </c:pt>
                <c:pt idx="25">
                  <c:v>0.19261862917398945</c:v>
                </c:pt>
                <c:pt idx="26">
                  <c:v>0.21848739495798319</c:v>
                </c:pt>
                <c:pt idx="27">
                  <c:v>0.17391304347826086</c:v>
                </c:pt>
                <c:pt idx="28">
                  <c:v>0.19298245614035087</c:v>
                </c:pt>
                <c:pt idx="29">
                  <c:v>0.18537859007832899</c:v>
                </c:pt>
                <c:pt idx="30">
                  <c:v>0.2063758389261745</c:v>
                </c:pt>
                <c:pt idx="31">
                  <c:v>0.17491166077738515</c:v>
                </c:pt>
                <c:pt idx="32">
                  <c:v>0.192</c:v>
                </c:pt>
                <c:pt idx="33">
                  <c:v>0.21227887617065558</c:v>
                </c:pt>
                <c:pt idx="34">
                  <c:v>0.21520467836257309</c:v>
                </c:pt>
                <c:pt idx="35">
                  <c:v>0.19827586206896552</c:v>
                </c:pt>
                <c:pt idx="36">
                  <c:v>0.2</c:v>
                </c:pt>
                <c:pt idx="37">
                  <c:v>0.24050632911392406</c:v>
                </c:pt>
                <c:pt idx="38">
                  <c:v>0.17826617826617827</c:v>
                </c:pt>
                <c:pt idx="39">
                  <c:v>0.16216216216216217</c:v>
                </c:pt>
                <c:pt idx="40">
                  <c:v>0.15</c:v>
                </c:pt>
                <c:pt idx="41">
                  <c:v>0.16793893129770993</c:v>
                </c:pt>
                <c:pt idx="42">
                  <c:v>0.16981132075471697</c:v>
                </c:pt>
                <c:pt idx="43">
                  <c:v>0.16901408450704225</c:v>
                </c:pt>
                <c:pt idx="44">
                  <c:v>0.17411764705882352</c:v>
                </c:pt>
                <c:pt idx="45">
                  <c:v>0.21319796954314721</c:v>
                </c:pt>
                <c:pt idx="46">
                  <c:v>0.19458128078817735</c:v>
                </c:pt>
                <c:pt idx="47">
                  <c:v>0.22595078299776286</c:v>
                </c:pt>
                <c:pt idx="48">
                  <c:v>0.14373088685015289</c:v>
                </c:pt>
                <c:pt idx="49">
                  <c:v>0.14975845410628019</c:v>
                </c:pt>
                <c:pt idx="50">
                  <c:v>0.20454545454545456</c:v>
                </c:pt>
                <c:pt idx="51">
                  <c:v>0.19365079365079366</c:v>
                </c:pt>
                <c:pt idx="52">
                  <c:v>0.16666666666666666</c:v>
                </c:pt>
                <c:pt idx="53">
                  <c:v>0.2</c:v>
                </c:pt>
                <c:pt idx="54">
                  <c:v>0.13333333333333333</c:v>
                </c:pt>
                <c:pt idx="55">
                  <c:v>0.17518248175182483</c:v>
                </c:pt>
                <c:pt idx="56">
                  <c:v>0.17982456140350878</c:v>
                </c:pt>
                <c:pt idx="57">
                  <c:v>0.15789473684210525</c:v>
                </c:pt>
                <c:pt idx="58">
                  <c:v>0.15696465696465697</c:v>
                </c:pt>
                <c:pt idx="59">
                  <c:v>0.18481848184818481</c:v>
                </c:pt>
                <c:pt idx="60">
                  <c:v>0.13286713286713286</c:v>
                </c:pt>
                <c:pt idx="61">
                  <c:v>0.18181818181818182</c:v>
                </c:pt>
                <c:pt idx="62">
                  <c:v>0.19653179190751446</c:v>
                </c:pt>
                <c:pt idx="63">
                  <c:v>0.17699115044247787</c:v>
                </c:pt>
                <c:pt idx="64">
                  <c:v>0.22413793103448276</c:v>
                </c:pt>
                <c:pt idx="65">
                  <c:v>0.21875</c:v>
                </c:pt>
                <c:pt idx="66">
                  <c:v>0.22222222222222221</c:v>
                </c:pt>
                <c:pt idx="67">
                  <c:v>0.19354838709677419</c:v>
                </c:pt>
                <c:pt idx="68">
                  <c:v>0.14450867052023122</c:v>
                </c:pt>
                <c:pt idx="69">
                  <c:v>0.29629629629629628</c:v>
                </c:pt>
                <c:pt idx="70">
                  <c:v>0.13725490196078433</c:v>
                </c:pt>
                <c:pt idx="71">
                  <c:v>0.35483870967741937</c:v>
                </c:pt>
                <c:pt idx="72">
                  <c:v>0.12903225806451613</c:v>
                </c:pt>
                <c:pt idx="73">
                  <c:v>0.1111111111111111</c:v>
                </c:pt>
                <c:pt idx="74">
                  <c:v>0.18951355297983025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9-4A17-B4D2-1529D32A86E7}"/>
            </c:ext>
          </c:extLst>
        </c:ser>
        <c:ser>
          <c:idx val="6"/>
          <c:order val="6"/>
          <c:tx>
            <c:strRef>
              <c:f>市区町村別_長期入院!$AB$3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  <a:effectLst/>
          </c:spPr>
          <c:invertIfNegative val="0"/>
          <c:cat>
            <c:strRef>
              <c:f>市区町村別_長期入院!$BU$5:$BU$79</c:f>
              <c:strCache>
                <c:ptCount val="75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  <c:pt idx="74">
                  <c:v>広域連合全体</c:v>
                </c:pt>
              </c:strCache>
            </c:strRef>
          </c:cat>
          <c:val>
            <c:numRef>
              <c:f>市区町村別_長期入院!$AD$5:$AD$79</c:f>
              <c:numCache>
                <c:formatCode>0.0%</c:formatCode>
                <c:ptCount val="75"/>
                <c:pt idx="0">
                  <c:v>0.1082680591818973</c:v>
                </c:pt>
                <c:pt idx="1">
                  <c:v>8.247422680412371E-2</c:v>
                </c:pt>
                <c:pt idx="2">
                  <c:v>0.15748031496062992</c:v>
                </c:pt>
                <c:pt idx="3">
                  <c:v>0.1125</c:v>
                </c:pt>
                <c:pt idx="4">
                  <c:v>8.4745762711864403E-2</c:v>
                </c:pt>
                <c:pt idx="5">
                  <c:v>0.13716814159292035</c:v>
                </c:pt>
                <c:pt idx="6">
                  <c:v>0.11842105263157894</c:v>
                </c:pt>
                <c:pt idx="7">
                  <c:v>0.19827586206896552</c:v>
                </c:pt>
                <c:pt idx="8">
                  <c:v>0.15068493150684931</c:v>
                </c:pt>
                <c:pt idx="9">
                  <c:v>8.6956521739130432E-2</c:v>
                </c:pt>
                <c:pt idx="10">
                  <c:v>6.8111455108359129E-2</c:v>
                </c:pt>
                <c:pt idx="11">
                  <c:v>6.0810810810810814E-2</c:v>
                </c:pt>
                <c:pt idx="12">
                  <c:v>0.13436692506459949</c:v>
                </c:pt>
                <c:pt idx="13">
                  <c:v>9.2896174863387984E-2</c:v>
                </c:pt>
                <c:pt idx="14">
                  <c:v>7.4468085106382975E-2</c:v>
                </c:pt>
                <c:pt idx="15">
                  <c:v>0.12962962962962962</c:v>
                </c:pt>
                <c:pt idx="16">
                  <c:v>0.11645101663585952</c:v>
                </c:pt>
                <c:pt idx="17">
                  <c:v>0.16091954022988506</c:v>
                </c:pt>
                <c:pt idx="18">
                  <c:v>0.10606060606060606</c:v>
                </c:pt>
                <c:pt idx="19">
                  <c:v>0.11585365853658537</c:v>
                </c:pt>
                <c:pt idx="20">
                  <c:v>7.3446327683615822E-2</c:v>
                </c:pt>
                <c:pt idx="21">
                  <c:v>8.3067092651757185E-2</c:v>
                </c:pt>
                <c:pt idx="22">
                  <c:v>7.6458752515090544E-2</c:v>
                </c:pt>
                <c:pt idx="23">
                  <c:v>0.10975609756097561</c:v>
                </c:pt>
                <c:pt idx="24">
                  <c:v>0.14173228346456693</c:v>
                </c:pt>
                <c:pt idx="25">
                  <c:v>0.11493848857644991</c:v>
                </c:pt>
                <c:pt idx="26">
                  <c:v>0.13025210084033614</c:v>
                </c:pt>
                <c:pt idx="27">
                  <c:v>9.6618357487922704E-2</c:v>
                </c:pt>
                <c:pt idx="28">
                  <c:v>0.1368421052631579</c:v>
                </c:pt>
                <c:pt idx="29">
                  <c:v>0.12793733681462141</c:v>
                </c:pt>
                <c:pt idx="30">
                  <c:v>0.1174496644295302</c:v>
                </c:pt>
                <c:pt idx="31">
                  <c:v>9.3639575971731448E-2</c:v>
                </c:pt>
                <c:pt idx="32">
                  <c:v>0.112</c:v>
                </c:pt>
                <c:pt idx="33">
                  <c:v>0.10718002081165452</c:v>
                </c:pt>
                <c:pt idx="34">
                  <c:v>0.10175438596491228</c:v>
                </c:pt>
                <c:pt idx="35">
                  <c:v>0.15086206896551724</c:v>
                </c:pt>
                <c:pt idx="36">
                  <c:v>9.5081967213114751E-2</c:v>
                </c:pt>
                <c:pt idx="37">
                  <c:v>7.5949367088607597E-2</c:v>
                </c:pt>
                <c:pt idx="38">
                  <c:v>9.8901098901098897E-2</c:v>
                </c:pt>
                <c:pt idx="39">
                  <c:v>6.2370062370062374E-2</c:v>
                </c:pt>
                <c:pt idx="40">
                  <c:v>9.2307692307692313E-2</c:v>
                </c:pt>
                <c:pt idx="41">
                  <c:v>0.10687022900763359</c:v>
                </c:pt>
                <c:pt idx="42">
                  <c:v>0.11455525606469003</c:v>
                </c:pt>
                <c:pt idx="43">
                  <c:v>8.4507042253521125E-2</c:v>
                </c:pt>
                <c:pt idx="44">
                  <c:v>8.9411764705882357E-2</c:v>
                </c:pt>
                <c:pt idx="45">
                  <c:v>9.1370558375634514E-2</c:v>
                </c:pt>
                <c:pt idx="46">
                  <c:v>6.6502463054187194E-2</c:v>
                </c:pt>
                <c:pt idx="47">
                  <c:v>0.17225950782997762</c:v>
                </c:pt>
                <c:pt idx="48">
                  <c:v>8.2568807339449546E-2</c:v>
                </c:pt>
                <c:pt idx="49">
                  <c:v>9.1787439613526575E-2</c:v>
                </c:pt>
                <c:pt idx="50">
                  <c:v>0.10606060606060606</c:v>
                </c:pt>
                <c:pt idx="51">
                  <c:v>0.10793650793650794</c:v>
                </c:pt>
                <c:pt idx="52">
                  <c:v>8.3333333333333329E-2</c:v>
                </c:pt>
                <c:pt idx="53">
                  <c:v>0.10545454545454545</c:v>
                </c:pt>
                <c:pt idx="54">
                  <c:v>9.4117647058823528E-2</c:v>
                </c:pt>
                <c:pt idx="55">
                  <c:v>5.8394160583941604E-2</c:v>
                </c:pt>
                <c:pt idx="56">
                  <c:v>0.10087719298245613</c:v>
                </c:pt>
                <c:pt idx="57">
                  <c:v>8.5526315789473686E-2</c:v>
                </c:pt>
                <c:pt idx="58">
                  <c:v>7.9002079002079006E-2</c:v>
                </c:pt>
                <c:pt idx="59">
                  <c:v>0.10231023102310231</c:v>
                </c:pt>
                <c:pt idx="60">
                  <c:v>4.8951048951048952E-2</c:v>
                </c:pt>
                <c:pt idx="61">
                  <c:v>5.5944055944055944E-2</c:v>
                </c:pt>
                <c:pt idx="62">
                  <c:v>9.2485549132947972E-2</c:v>
                </c:pt>
                <c:pt idx="63">
                  <c:v>7.0796460176991149E-2</c:v>
                </c:pt>
                <c:pt idx="64">
                  <c:v>3.4482758620689655E-2</c:v>
                </c:pt>
                <c:pt idx="65">
                  <c:v>4.6875E-2</c:v>
                </c:pt>
                <c:pt idx="66">
                  <c:v>0.12962962962962962</c:v>
                </c:pt>
                <c:pt idx="67">
                  <c:v>0.11290322580645161</c:v>
                </c:pt>
                <c:pt idx="68">
                  <c:v>0.12138728323699421</c:v>
                </c:pt>
                <c:pt idx="69">
                  <c:v>0</c:v>
                </c:pt>
                <c:pt idx="70">
                  <c:v>0.15686274509803921</c:v>
                </c:pt>
                <c:pt idx="71">
                  <c:v>6.4516129032258063E-2</c:v>
                </c:pt>
                <c:pt idx="72">
                  <c:v>0.22580645161290322</c:v>
                </c:pt>
                <c:pt idx="73">
                  <c:v>0.29629629629629628</c:v>
                </c:pt>
                <c:pt idx="74">
                  <c:v>0.10271972255179337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9-4A17-B4D2-1529D32A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289792"/>
        <c:axId val="383289232"/>
      </c:barChart>
      <c:catAx>
        <c:axId val="383289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3289232"/>
        <c:crosses val="autoZero"/>
        <c:auto val="1"/>
        <c:lblAlgn val="ctr"/>
        <c:lblOffset val="100"/>
        <c:noMultiLvlLbl val="0"/>
      </c:catAx>
      <c:valAx>
        <c:axId val="38328923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4932782672540372"/>
              <c:y val="1.0513921039094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3289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248006379585337E-2"/>
          <c:y val="6.1246141975308645E-3"/>
          <c:w val="0.85376055880441848"/>
          <c:h val="3.1302726337448558E-2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F7F7F"/>
      </a:solidFill>
      <a:prstDash val="solid"/>
      <a:round/>
    </a:ln>
    <a:effectLst/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市区町村別_長期入院!$CA$4</c:f>
              <c:strCache>
                <c:ptCount val="1"/>
                <c:pt idx="0">
                  <c:v>前年度との差分(70歳～74歳)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C-4EA5-A357-4996293B6226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C-4EA5-A357-4996293B6226}"/>
                </c:ext>
              </c:extLst>
            </c:dLbl>
            <c:dLbl>
              <c:idx val="2"/>
              <c:layout>
                <c:manualLayout>
                  <c:x val="-3.107562408223172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C-4EA5-A357-4996293B6226}"/>
                </c:ext>
              </c:extLst>
            </c:dLbl>
            <c:dLbl>
              <c:idx val="3"/>
              <c:layout>
                <c:manualLayout>
                  <c:x val="3.10817425354858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C-4EA5-A357-4996293B6226}"/>
                </c:ext>
              </c:extLst>
            </c:dLbl>
            <c:dLbl>
              <c:idx val="4"/>
              <c:layout>
                <c:manualLayout>
                  <c:x val="7.77068037200201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C-4EA5-A357-4996293B6226}"/>
                </c:ext>
              </c:extLst>
            </c:dLbl>
            <c:dLbl>
              <c:idx val="5"/>
              <c:layout>
                <c:manualLayout>
                  <c:x val="-3.1067058247674986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C-4EA5-A357-4996293B6226}"/>
                </c:ext>
              </c:extLst>
            </c:dLbl>
            <c:dLbl>
              <c:idx val="6"/>
              <c:layout>
                <c:manualLayout>
                  <c:x val="-4.65663240332838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C-4EA5-A357-4996293B6226}"/>
                </c:ext>
              </c:extLst>
            </c:dLbl>
            <c:dLbl>
              <c:idx val="7"/>
              <c:layout>
                <c:manualLayout>
                  <c:x val="-3.1000978952520804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C-4EA5-A357-4996293B6226}"/>
                </c:ext>
              </c:extLst>
            </c:dLbl>
            <c:dLbl>
              <c:idx val="8"/>
              <c:layout>
                <c:manualLayout>
                  <c:x val="-3.10266764561918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C-4EA5-A357-4996293B6226}"/>
                </c:ext>
              </c:extLst>
            </c:dLbl>
            <c:dLbl>
              <c:idx val="9"/>
              <c:layout>
                <c:manualLayout>
                  <c:x val="-3.10572687224681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C-4EA5-A357-4996293B6226}"/>
                </c:ext>
              </c:extLst>
            </c:dLbl>
            <c:dLbl>
              <c:idx val="10"/>
              <c:layout>
                <c:manualLayout>
                  <c:x val="1.0881057268722467E-2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C-4EA5-A357-4996293B6226}"/>
                </c:ext>
              </c:extLst>
            </c:dLbl>
            <c:dLbl>
              <c:idx val="11"/>
              <c:layout>
                <c:manualLayout>
                  <c:x val="-4.51309348996573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C-4EA5-A357-4996293B6226}"/>
                </c:ext>
              </c:extLst>
            </c:dLbl>
            <c:dLbl>
              <c:idx val="12"/>
              <c:layout>
                <c:manualLayout>
                  <c:x val="-2.95790504160548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FC-4EA5-A357-4996293B6226}"/>
                </c:ext>
              </c:extLst>
            </c:dLbl>
            <c:dLbl>
              <c:idx val="13"/>
              <c:layout>
                <c:manualLayout>
                  <c:x val="-2.95790504160548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C-4EA5-A357-4996293B6226}"/>
                </c:ext>
              </c:extLst>
            </c:dLbl>
            <c:dLbl>
              <c:idx val="14"/>
              <c:layout>
                <c:manualLayout>
                  <c:x val="-2.9590063631914991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C-4EA5-A357-4996293B6226}"/>
                </c:ext>
              </c:extLst>
            </c:dLbl>
            <c:dLbl>
              <c:idx val="15"/>
              <c:layout>
                <c:manualLayout>
                  <c:x val="-4.513093489965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C-4EA5-A357-4996293B6226}"/>
                </c:ext>
              </c:extLst>
            </c:dLbl>
            <c:dLbl>
              <c:idx val="16"/>
              <c:layout>
                <c:manualLayout>
                  <c:x val="-2.959006363191499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C-4EA5-A357-4996293B6226}"/>
                </c:ext>
              </c:extLst>
            </c:dLbl>
            <c:dLbl>
              <c:idx val="17"/>
              <c:layout>
                <c:manualLayout>
                  <c:x val="-4.513093489965851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C-4EA5-A357-4996293B6226}"/>
                </c:ext>
              </c:extLst>
            </c:dLbl>
            <c:dLbl>
              <c:idx val="18"/>
              <c:layout>
                <c:manualLayout>
                  <c:x val="9.4740577581987843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FC-4EA5-A357-4996293B6226}"/>
                </c:ext>
              </c:extLst>
            </c:dLbl>
            <c:dLbl>
              <c:idx val="19"/>
              <c:layout>
                <c:manualLayout>
                  <c:x val="-4.5141948115515829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FC-4EA5-A357-4996293B6226}"/>
                </c:ext>
              </c:extLst>
            </c:dLbl>
            <c:dLbl>
              <c:idx val="20"/>
              <c:layout>
                <c:manualLayout>
                  <c:x val="-4.6617719040626532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FC-4EA5-A357-4996293B6226}"/>
                </c:ext>
              </c:extLst>
            </c:dLbl>
            <c:dLbl>
              <c:idx val="21"/>
              <c:layout>
                <c:manualLayout>
                  <c:x val="1.2568281938325878E-2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FC-4EA5-A357-4996293B6226}"/>
                </c:ext>
              </c:extLst>
            </c:dLbl>
            <c:dLbl>
              <c:idx val="22"/>
              <c:layout>
                <c:manualLayout>
                  <c:x val="-4.5266764561918745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FC-4EA5-A357-4996293B6226}"/>
                </c:ext>
              </c:extLst>
            </c:dLbl>
            <c:dLbl>
              <c:idx val="23"/>
              <c:layout>
                <c:manualLayout>
                  <c:x val="-2.9729564366129382E-3"/>
                  <c:y val="4.7477583268609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FC-4EA5-A357-4996293B6226}"/>
                </c:ext>
              </c:extLst>
            </c:dLbl>
            <c:dLbl>
              <c:idx val="24"/>
              <c:layout>
                <c:manualLayout>
                  <c:x val="-4.527043563387176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FC-4EA5-A357-4996293B6226}"/>
                </c:ext>
              </c:extLst>
            </c:dLbl>
            <c:dLbl>
              <c:idx val="25"/>
              <c:layout>
                <c:manualLayout>
                  <c:x val="-4.527043563387176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FC-4EA5-A357-4996293B6226}"/>
                </c:ext>
              </c:extLst>
            </c:dLbl>
            <c:dLbl>
              <c:idx val="26"/>
              <c:layout>
                <c:manualLayout>
                  <c:x val="1.688937836514929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FC-4EA5-A357-4996293B6226}"/>
                </c:ext>
              </c:extLst>
            </c:dLbl>
            <c:dLbl>
              <c:idx val="27"/>
              <c:layout>
                <c:manualLayout>
                  <c:x val="-3.1212677435144397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FC-4EA5-A357-4996293B6226}"/>
                </c:ext>
              </c:extLst>
            </c:dLbl>
            <c:dLbl>
              <c:idx val="28"/>
              <c:layout>
                <c:manualLayout>
                  <c:x val="9.457293196279980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FC-4EA5-A357-4996293B6226}"/>
                </c:ext>
              </c:extLst>
            </c:dLbl>
            <c:dLbl>
              <c:idx val="29"/>
              <c:layout>
                <c:manualLayout>
                  <c:x val="-5.1368086147821831E-3"/>
                  <c:y val="4.6653967335398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210964268233E-2"/>
                      <c:h val="1.4620306069958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D0FC-4EA5-A357-4996293B6226}"/>
                </c:ext>
              </c:extLst>
            </c:dLbl>
            <c:dLbl>
              <c:idx val="30"/>
              <c:layout>
                <c:manualLayout>
                  <c:x val="-2.9859275575135746E-3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FC-4EA5-A357-4996293B6226}"/>
                </c:ext>
              </c:extLst>
            </c:dLbl>
            <c:dLbl>
              <c:idx val="31"/>
              <c:layout>
                <c:manualLayout>
                  <c:x val="-4.6815956926090224E-3"/>
                  <c:y val="-5.54591049382716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FC-4EA5-A357-4996293B6226}"/>
                </c:ext>
              </c:extLst>
            </c:dLbl>
            <c:dLbl>
              <c:idx val="32"/>
              <c:layout>
                <c:manualLayout>
                  <c:x val="-3.2748409202153694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FC-4EA5-A357-4996293B6226}"/>
                </c:ext>
              </c:extLst>
            </c:dLbl>
            <c:dLbl>
              <c:idx val="33"/>
              <c:layout>
                <c:manualLayout>
                  <c:x val="-3.1257953989232094E-3"/>
                  <c:y val="-1.0434781507766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FC-4EA5-A357-4996293B6226}"/>
                </c:ext>
              </c:extLst>
            </c:dLbl>
            <c:dLbl>
              <c:idx val="34"/>
              <c:layout>
                <c:manualLayout>
                  <c:x val="-3.1260401370533531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FC-4EA5-A357-4996293B6226}"/>
                </c:ext>
              </c:extLst>
            </c:dLbl>
            <c:dLbl>
              <c:idx val="35"/>
              <c:layout>
                <c:manualLayout>
                  <c:x val="-3.2754527655408142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FC-4EA5-A357-4996293B6226}"/>
                </c:ext>
              </c:extLst>
            </c:dLbl>
            <c:dLbl>
              <c:idx val="36"/>
              <c:layout>
                <c:manualLayout>
                  <c:x val="-4.8312530592266277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FC-4EA5-A357-4996293B6226}"/>
                </c:ext>
              </c:extLst>
            </c:dLbl>
            <c:dLbl>
              <c:idx val="37"/>
              <c:layout>
                <c:manualLayout>
                  <c:x val="-3.2788790993636238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FC-4EA5-A357-4996293B6226}"/>
                </c:ext>
              </c:extLst>
            </c:dLbl>
            <c:dLbl>
              <c:idx val="38"/>
              <c:layout>
                <c:manualLayout>
                  <c:x val="-3.2821830641213902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FC-4EA5-A357-4996293B6226}"/>
                </c:ext>
              </c:extLst>
            </c:dLbl>
            <c:dLbl>
              <c:idx val="39"/>
              <c:layout>
                <c:manualLayout>
                  <c:x val="1.5252080274105566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FC-4EA5-A357-4996293B6226}"/>
                </c:ext>
              </c:extLst>
            </c:dLbl>
            <c:dLbl>
              <c:idx val="40"/>
              <c:layout>
                <c:manualLayout>
                  <c:x val="-3.283896231032795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FC-4EA5-A357-4996293B6226}"/>
                </c:ext>
              </c:extLst>
            </c:dLbl>
            <c:dLbl>
              <c:idx val="41"/>
              <c:layout>
                <c:manualLayout>
                  <c:x val="-4.840430739109153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FC-4EA5-A357-4996293B6226}"/>
                </c:ext>
              </c:extLst>
            </c:dLbl>
            <c:dLbl>
              <c:idx val="42"/>
              <c:layout>
                <c:manualLayout>
                  <c:x val="2.9313509544786507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FC-4EA5-A357-4996293B6226}"/>
                </c:ext>
              </c:extLst>
            </c:dLbl>
            <c:dLbl>
              <c:idx val="43"/>
              <c:layout>
                <c:manualLayout>
                  <c:x val="-4.6932207537933842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FC-4EA5-A357-4996293B6226}"/>
                </c:ext>
              </c:extLst>
            </c:dLbl>
            <c:dLbl>
              <c:idx val="44"/>
              <c:layout>
                <c:manualLayout>
                  <c:x val="7.4559471365638771E-4"/>
                  <c:y val="-1.663773148148148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0FC-4EA5-A357-4996293B6226}"/>
                </c:ext>
              </c:extLst>
            </c:dLbl>
            <c:dLbl>
              <c:idx val="45"/>
              <c:layout>
                <c:manualLayout>
                  <c:x val="-3.1396231032794911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0FC-4EA5-A357-4996293B6226}"/>
                </c:ext>
              </c:extLst>
            </c:dLbl>
            <c:dLbl>
              <c:idx val="46"/>
              <c:layout>
                <c:manualLayout>
                  <c:x val="5.9777288301517378E-4"/>
                  <c:y val="1.60751028731728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0FC-4EA5-A357-4996293B6226}"/>
                </c:ext>
              </c:extLst>
            </c:dLbl>
            <c:dLbl>
              <c:idx val="47"/>
              <c:layout>
                <c:manualLayout>
                  <c:x val="-3.2895252080274106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0FC-4EA5-A357-4996293B6226}"/>
                </c:ext>
              </c:extLst>
            </c:dLbl>
            <c:dLbl>
              <c:idx val="48"/>
              <c:layout>
                <c:manualLayout>
                  <c:x val="1.5199461576112419E-3"/>
                  <c:y val="7.912930550909480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0FC-4EA5-A357-4996293B6226}"/>
                </c:ext>
              </c:extLst>
            </c:dLbl>
            <c:dLbl>
              <c:idx val="49"/>
              <c:layout>
                <c:manualLayout>
                  <c:x val="-3.2895252080274106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0FC-4EA5-A357-4996293B6226}"/>
                </c:ext>
              </c:extLst>
            </c:dLbl>
            <c:dLbl>
              <c:idx val="50"/>
              <c:layout>
                <c:manualLayout>
                  <c:x val="-4.5491923641702804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0FC-4EA5-A357-4996293B6226}"/>
                </c:ext>
              </c:extLst>
            </c:dLbl>
            <c:dLbl>
              <c:idx val="51"/>
              <c:layout>
                <c:manualLayout>
                  <c:x val="1.5152961331374288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0FC-4EA5-A357-4996293B6226}"/>
                </c:ext>
              </c:extLst>
            </c:dLbl>
            <c:dLbl>
              <c:idx val="52"/>
              <c:layout>
                <c:manualLayout>
                  <c:x val="-3.0019579050416054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0FC-4EA5-A357-4996293B6226}"/>
                </c:ext>
              </c:extLst>
            </c:dLbl>
            <c:dLbl>
              <c:idx val="53"/>
              <c:layout>
                <c:manualLayout>
                  <c:x val="4.6211453744493388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0FC-4EA5-A357-4996293B6226}"/>
                </c:ext>
              </c:extLst>
            </c:dLbl>
            <c:dLbl>
              <c:idx val="54"/>
              <c:layout>
                <c:manualLayout>
                  <c:x val="3.0644884973077668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0FC-4EA5-A357-4996293B6226}"/>
                </c:ext>
              </c:extLst>
            </c:dLbl>
            <c:dLbl>
              <c:idx val="55"/>
              <c:layout>
                <c:manualLayout>
                  <c:x val="-6.2621145374450477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0FC-4EA5-A357-4996293B6226}"/>
                </c:ext>
              </c:extLst>
            </c:dLbl>
            <c:dLbl>
              <c:idx val="56"/>
              <c:layout>
                <c:manualLayout>
                  <c:x val="-3.1534508076357156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0FC-4EA5-A357-4996293B6226}"/>
                </c:ext>
              </c:extLst>
            </c:dLbl>
            <c:dLbl>
              <c:idx val="57"/>
              <c:layout>
                <c:manualLayout>
                  <c:x val="-3.1539402838962312E-3"/>
                  <c:y val="3.21502057762879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0FC-4EA5-A357-4996293B6226}"/>
                </c:ext>
              </c:extLst>
            </c:dLbl>
            <c:dLbl>
              <c:idx val="58"/>
              <c:layout>
                <c:manualLayout>
                  <c:x val="-3.1566324033284387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0FC-4EA5-A357-4996293B6226}"/>
                </c:ext>
              </c:extLst>
            </c:dLbl>
            <c:dLbl>
              <c:idx val="59"/>
              <c:layout>
                <c:manualLayout>
                  <c:x val="1.3581742535487028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0FC-4EA5-A357-4996293B6226}"/>
                </c:ext>
              </c:extLst>
            </c:dLbl>
            <c:dLbl>
              <c:idx val="60"/>
              <c:layout>
                <c:manualLayout>
                  <c:x val="1.4900881057268722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0FC-4EA5-A357-4996293B6226}"/>
                </c:ext>
              </c:extLst>
            </c:dLbl>
            <c:dLbl>
              <c:idx val="61"/>
              <c:layout>
                <c:manualLayout>
                  <c:x val="-4.7562408223200603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0FC-4EA5-A357-4996293B6226}"/>
                </c:ext>
              </c:extLst>
            </c:dLbl>
            <c:dLbl>
              <c:idx val="62"/>
              <c:layout>
                <c:manualLayout>
                  <c:x val="1.456069505628977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0FC-4EA5-A357-4996293B6226}"/>
                </c:ext>
              </c:extLst>
            </c:dLbl>
            <c:dLbl>
              <c:idx val="63"/>
              <c:layout>
                <c:manualLayout>
                  <c:x val="-3.062163485071088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0FC-4EA5-A357-4996293B6226}"/>
                </c:ext>
              </c:extLst>
            </c:dLbl>
            <c:dLbl>
              <c:idx val="64"/>
              <c:layout>
                <c:manualLayout>
                  <c:x val="-4.9498286833088599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0FC-4EA5-A357-4996293B6226}"/>
                </c:ext>
              </c:extLst>
            </c:dLbl>
            <c:dLbl>
              <c:idx val="65"/>
              <c:layout>
                <c:manualLayout>
                  <c:x val="6.3105726872246699E-4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0FC-4EA5-A357-4996293B6226}"/>
                </c:ext>
              </c:extLst>
            </c:dLbl>
            <c:dLbl>
              <c:idx val="66"/>
              <c:layout>
                <c:manualLayout>
                  <c:x val="-4.8069016152716597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0FC-4EA5-A357-4996293B6226}"/>
                </c:ext>
              </c:extLst>
            </c:dLbl>
            <c:dLbl>
              <c:idx val="6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0FC-4EA5-A357-4996293B6226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0FC-4EA5-A357-4996293B6226}"/>
                </c:ext>
              </c:extLst>
            </c:dLbl>
            <c:dLbl>
              <c:idx val="6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0FC-4EA5-A357-4996293B6226}"/>
                </c:ext>
              </c:extLst>
            </c:dLbl>
            <c:dLbl>
              <c:idx val="7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0FC-4EA5-A357-4996293B6226}"/>
                </c:ext>
              </c:extLst>
            </c:dLbl>
            <c:dLbl>
              <c:idx val="71"/>
              <c:layout>
                <c:manualLayout>
                  <c:x val="-3.10792951541850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0FC-4EA5-A357-4996293B6226}"/>
                </c:ext>
              </c:extLst>
            </c:dLbl>
            <c:dLbl>
              <c:idx val="72"/>
              <c:layout>
                <c:manualLayout>
                  <c:x val="7.7704356338717572E-4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0FC-4EA5-A357-4996293B6226}"/>
                </c:ext>
              </c:extLst>
            </c:dLbl>
            <c:dLbl>
              <c:idx val="73"/>
              <c:layout>
                <c:manualLayout>
                  <c:x val="7.7704356338717572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0FC-4EA5-A357-4996293B6226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市区町村別_長期入院!$CA$5:$CA$78</c:f>
              <c:numCache>
                <c:formatCode>General</c:formatCode>
                <c:ptCount val="74"/>
                <c:pt idx="0">
                  <c:v>0.19999999999999984</c:v>
                </c:pt>
                <c:pt idx="1">
                  <c:v>0.10000000000000009</c:v>
                </c:pt>
                <c:pt idx="2">
                  <c:v>-4.5</c:v>
                </c:pt>
                <c:pt idx="3">
                  <c:v>0</c:v>
                </c:pt>
                <c:pt idx="4">
                  <c:v>-0.8</c:v>
                </c:pt>
                <c:pt idx="5">
                  <c:v>1.3000000000000005</c:v>
                </c:pt>
                <c:pt idx="6">
                  <c:v>-0.20000000000000018</c:v>
                </c:pt>
                <c:pt idx="7">
                  <c:v>0.19999999999999984</c:v>
                </c:pt>
                <c:pt idx="8">
                  <c:v>-0.49999999999999978</c:v>
                </c:pt>
                <c:pt idx="9">
                  <c:v>0.10000000000000009</c:v>
                </c:pt>
                <c:pt idx="10">
                  <c:v>1.7999999999999998</c:v>
                </c:pt>
                <c:pt idx="11">
                  <c:v>2.0999999999999996</c:v>
                </c:pt>
                <c:pt idx="12">
                  <c:v>-0.59999999999999987</c:v>
                </c:pt>
                <c:pt idx="13">
                  <c:v>-0.6</c:v>
                </c:pt>
                <c:pt idx="14">
                  <c:v>0.20000000000000018</c:v>
                </c:pt>
                <c:pt idx="15">
                  <c:v>1.2999999999999998</c:v>
                </c:pt>
                <c:pt idx="16">
                  <c:v>0.50000000000000011</c:v>
                </c:pt>
                <c:pt idx="17">
                  <c:v>0.3000000000000001</c:v>
                </c:pt>
                <c:pt idx="18">
                  <c:v>-0.8</c:v>
                </c:pt>
                <c:pt idx="19">
                  <c:v>-1.2</c:v>
                </c:pt>
                <c:pt idx="20">
                  <c:v>-0.19999999999999948</c:v>
                </c:pt>
                <c:pt idx="21">
                  <c:v>1.8000000000000003</c:v>
                </c:pt>
                <c:pt idx="22">
                  <c:v>0.39999999999999969</c:v>
                </c:pt>
                <c:pt idx="23">
                  <c:v>0.59999999999999987</c:v>
                </c:pt>
                <c:pt idx="24">
                  <c:v>0.7</c:v>
                </c:pt>
                <c:pt idx="25">
                  <c:v>0.4</c:v>
                </c:pt>
                <c:pt idx="26">
                  <c:v>0.8999999999999998</c:v>
                </c:pt>
                <c:pt idx="27">
                  <c:v>-9.9999999999999742E-2</c:v>
                </c:pt>
                <c:pt idx="28">
                  <c:v>-0.8</c:v>
                </c:pt>
                <c:pt idx="29">
                  <c:v>0.6000000000000002</c:v>
                </c:pt>
                <c:pt idx="30">
                  <c:v>1.1000000000000003</c:v>
                </c:pt>
                <c:pt idx="31">
                  <c:v>0.29999999999999993</c:v>
                </c:pt>
                <c:pt idx="32">
                  <c:v>0.40000000000000036</c:v>
                </c:pt>
                <c:pt idx="33">
                  <c:v>-0.10000000000000009</c:v>
                </c:pt>
                <c:pt idx="34">
                  <c:v>-0.1</c:v>
                </c:pt>
                <c:pt idx="35">
                  <c:v>-0.3000000000000001</c:v>
                </c:pt>
                <c:pt idx="36">
                  <c:v>0.29999999999999993</c:v>
                </c:pt>
                <c:pt idx="37">
                  <c:v>-0.29999999999999993</c:v>
                </c:pt>
                <c:pt idx="38">
                  <c:v>0.2</c:v>
                </c:pt>
                <c:pt idx="39">
                  <c:v>0.90000000000000013</c:v>
                </c:pt>
                <c:pt idx="40">
                  <c:v>-0.10000000000000009</c:v>
                </c:pt>
                <c:pt idx="41">
                  <c:v>0.29999999999999993</c:v>
                </c:pt>
                <c:pt idx="42">
                  <c:v>-0.90000000000000013</c:v>
                </c:pt>
                <c:pt idx="43">
                  <c:v>-1.0999999999999999</c:v>
                </c:pt>
                <c:pt idx="44">
                  <c:v>0</c:v>
                </c:pt>
                <c:pt idx="45">
                  <c:v>-0.59999999999999987</c:v>
                </c:pt>
                <c:pt idx="46">
                  <c:v>0</c:v>
                </c:pt>
                <c:pt idx="47">
                  <c:v>0.2</c:v>
                </c:pt>
                <c:pt idx="48">
                  <c:v>0.90000000000000013</c:v>
                </c:pt>
                <c:pt idx="49">
                  <c:v>-0.3000000000000001</c:v>
                </c:pt>
                <c:pt idx="50">
                  <c:v>-0.29999999999999993</c:v>
                </c:pt>
                <c:pt idx="51">
                  <c:v>0</c:v>
                </c:pt>
                <c:pt idx="52">
                  <c:v>-1.5000000000000002</c:v>
                </c:pt>
                <c:pt idx="53">
                  <c:v>-0.90000000000000013</c:v>
                </c:pt>
                <c:pt idx="54">
                  <c:v>1.9</c:v>
                </c:pt>
                <c:pt idx="55">
                  <c:v>0.70000000000000007</c:v>
                </c:pt>
                <c:pt idx="56">
                  <c:v>-0.50000000000000044</c:v>
                </c:pt>
                <c:pt idx="57">
                  <c:v>-1.4000000000000001</c:v>
                </c:pt>
                <c:pt idx="58">
                  <c:v>-0.4</c:v>
                </c:pt>
                <c:pt idx="59">
                  <c:v>0</c:v>
                </c:pt>
                <c:pt idx="60">
                  <c:v>0</c:v>
                </c:pt>
                <c:pt idx="61">
                  <c:v>-0.19999999999999984</c:v>
                </c:pt>
                <c:pt idx="62">
                  <c:v>-0.90000000000000013</c:v>
                </c:pt>
                <c:pt idx="63">
                  <c:v>3.1</c:v>
                </c:pt>
                <c:pt idx="64">
                  <c:v>-0.59999999999999987</c:v>
                </c:pt>
                <c:pt idx="65">
                  <c:v>0</c:v>
                </c:pt>
                <c:pt idx="66">
                  <c:v>1.2000000000000004</c:v>
                </c:pt>
                <c:pt idx="67">
                  <c:v>0.2</c:v>
                </c:pt>
                <c:pt idx="68">
                  <c:v>-0.90000000000000013</c:v>
                </c:pt>
                <c:pt idx="69">
                  <c:v>3.6999999999999997</c:v>
                </c:pt>
                <c:pt idx="70">
                  <c:v>2.3000000000000003</c:v>
                </c:pt>
                <c:pt idx="71">
                  <c:v>-0.49999999999999978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D0FC-4EA5-A357-4996293B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D0FC-4EA5-A357-4996293B6226}"/>
              </c:ext>
            </c:extLst>
          </c:dPt>
          <c:dLbls>
            <c:dLbl>
              <c:idx val="0"/>
              <c:layout>
                <c:manualLayout>
                  <c:x val="9.9827459618208516E-3"/>
                  <c:y val="-0.8655866608796296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6382770435633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D0FC-4EA5-A357-4996293B6226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市区町村別_長期入院!$CW$5:$CW$78</c:f>
              <c:numCache>
                <c:formatCode>General</c:formatCode>
                <c:ptCount val="74"/>
                <c:pt idx="0">
                  <c:v>0.10000000000000009</c:v>
                </c:pt>
                <c:pt idx="1">
                  <c:v>0.10000000000000009</c:v>
                </c:pt>
                <c:pt idx="2">
                  <c:v>0.10000000000000009</c:v>
                </c:pt>
                <c:pt idx="3">
                  <c:v>0.10000000000000009</c:v>
                </c:pt>
                <c:pt idx="4">
                  <c:v>0.10000000000000009</c:v>
                </c:pt>
                <c:pt idx="5">
                  <c:v>0.10000000000000009</c:v>
                </c:pt>
                <c:pt idx="6">
                  <c:v>0.10000000000000009</c:v>
                </c:pt>
                <c:pt idx="7">
                  <c:v>0.10000000000000009</c:v>
                </c:pt>
                <c:pt idx="8">
                  <c:v>0.10000000000000009</c:v>
                </c:pt>
                <c:pt idx="9">
                  <c:v>0.10000000000000009</c:v>
                </c:pt>
                <c:pt idx="10">
                  <c:v>0.10000000000000009</c:v>
                </c:pt>
                <c:pt idx="11">
                  <c:v>0.10000000000000009</c:v>
                </c:pt>
                <c:pt idx="12">
                  <c:v>0.10000000000000009</c:v>
                </c:pt>
                <c:pt idx="13">
                  <c:v>0.10000000000000009</c:v>
                </c:pt>
                <c:pt idx="14">
                  <c:v>0.10000000000000009</c:v>
                </c:pt>
                <c:pt idx="15">
                  <c:v>0.10000000000000009</c:v>
                </c:pt>
                <c:pt idx="16">
                  <c:v>0.10000000000000009</c:v>
                </c:pt>
                <c:pt idx="17">
                  <c:v>0.10000000000000009</c:v>
                </c:pt>
                <c:pt idx="18">
                  <c:v>0.10000000000000009</c:v>
                </c:pt>
                <c:pt idx="19">
                  <c:v>0.10000000000000009</c:v>
                </c:pt>
                <c:pt idx="20">
                  <c:v>0.10000000000000009</c:v>
                </c:pt>
                <c:pt idx="21">
                  <c:v>0.10000000000000009</c:v>
                </c:pt>
                <c:pt idx="22">
                  <c:v>0.10000000000000009</c:v>
                </c:pt>
                <c:pt idx="23">
                  <c:v>0.10000000000000009</c:v>
                </c:pt>
                <c:pt idx="24">
                  <c:v>0.10000000000000009</c:v>
                </c:pt>
                <c:pt idx="25">
                  <c:v>0.10000000000000009</c:v>
                </c:pt>
                <c:pt idx="26">
                  <c:v>0.10000000000000009</c:v>
                </c:pt>
                <c:pt idx="27">
                  <c:v>0.10000000000000009</c:v>
                </c:pt>
                <c:pt idx="28">
                  <c:v>0.10000000000000009</c:v>
                </c:pt>
                <c:pt idx="29">
                  <c:v>0.10000000000000009</c:v>
                </c:pt>
                <c:pt idx="30">
                  <c:v>0.10000000000000009</c:v>
                </c:pt>
                <c:pt idx="31">
                  <c:v>0.10000000000000009</c:v>
                </c:pt>
                <c:pt idx="32">
                  <c:v>0.10000000000000009</c:v>
                </c:pt>
                <c:pt idx="33">
                  <c:v>0.10000000000000009</c:v>
                </c:pt>
                <c:pt idx="34">
                  <c:v>0.10000000000000009</c:v>
                </c:pt>
                <c:pt idx="35">
                  <c:v>0.10000000000000009</c:v>
                </c:pt>
                <c:pt idx="36">
                  <c:v>0.10000000000000009</c:v>
                </c:pt>
                <c:pt idx="37">
                  <c:v>0.10000000000000009</c:v>
                </c:pt>
                <c:pt idx="38">
                  <c:v>0.10000000000000009</c:v>
                </c:pt>
                <c:pt idx="39">
                  <c:v>0.10000000000000009</c:v>
                </c:pt>
                <c:pt idx="40">
                  <c:v>0.10000000000000009</c:v>
                </c:pt>
                <c:pt idx="41">
                  <c:v>0.10000000000000009</c:v>
                </c:pt>
                <c:pt idx="42">
                  <c:v>0.10000000000000009</c:v>
                </c:pt>
                <c:pt idx="43">
                  <c:v>0.10000000000000009</c:v>
                </c:pt>
                <c:pt idx="44">
                  <c:v>0.10000000000000009</c:v>
                </c:pt>
                <c:pt idx="45">
                  <c:v>0.10000000000000009</c:v>
                </c:pt>
                <c:pt idx="46">
                  <c:v>0.10000000000000009</c:v>
                </c:pt>
                <c:pt idx="47">
                  <c:v>0.10000000000000009</c:v>
                </c:pt>
                <c:pt idx="48">
                  <c:v>0.10000000000000009</c:v>
                </c:pt>
                <c:pt idx="49">
                  <c:v>0.10000000000000009</c:v>
                </c:pt>
                <c:pt idx="50">
                  <c:v>0.10000000000000009</c:v>
                </c:pt>
                <c:pt idx="51">
                  <c:v>0.10000000000000009</c:v>
                </c:pt>
                <c:pt idx="52">
                  <c:v>0.10000000000000009</c:v>
                </c:pt>
                <c:pt idx="53">
                  <c:v>0.10000000000000009</c:v>
                </c:pt>
                <c:pt idx="54">
                  <c:v>0.10000000000000009</c:v>
                </c:pt>
                <c:pt idx="55">
                  <c:v>0.10000000000000009</c:v>
                </c:pt>
                <c:pt idx="56">
                  <c:v>0.10000000000000009</c:v>
                </c:pt>
                <c:pt idx="57">
                  <c:v>0.10000000000000009</c:v>
                </c:pt>
                <c:pt idx="58">
                  <c:v>0.10000000000000009</c:v>
                </c:pt>
                <c:pt idx="59">
                  <c:v>0.10000000000000009</c:v>
                </c:pt>
                <c:pt idx="60">
                  <c:v>0.10000000000000009</c:v>
                </c:pt>
                <c:pt idx="61">
                  <c:v>0.10000000000000009</c:v>
                </c:pt>
                <c:pt idx="62">
                  <c:v>0.10000000000000009</c:v>
                </c:pt>
                <c:pt idx="63">
                  <c:v>0.10000000000000009</c:v>
                </c:pt>
                <c:pt idx="64">
                  <c:v>0.10000000000000009</c:v>
                </c:pt>
                <c:pt idx="65">
                  <c:v>0.10000000000000009</c:v>
                </c:pt>
                <c:pt idx="66">
                  <c:v>0.10000000000000009</c:v>
                </c:pt>
                <c:pt idx="67">
                  <c:v>0.10000000000000009</c:v>
                </c:pt>
                <c:pt idx="68">
                  <c:v>0.10000000000000009</c:v>
                </c:pt>
                <c:pt idx="69">
                  <c:v>0.10000000000000009</c:v>
                </c:pt>
                <c:pt idx="70">
                  <c:v>0.10000000000000009</c:v>
                </c:pt>
                <c:pt idx="71">
                  <c:v>0.10000000000000009</c:v>
                </c:pt>
                <c:pt idx="72">
                  <c:v>0.10000000000000009</c:v>
                </c:pt>
                <c:pt idx="73">
                  <c:v>0.10000000000000009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D0FC-4EA5-A357-4996293B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036808614782182"/>
              <c:y val="2.7617910879629629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市区町村別_長期入院!$BX$4</c:f>
              <c:strCache>
                <c:ptCount val="1"/>
                <c:pt idx="0">
                  <c:v>前年度との差分(65歳～69歳)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539647577092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1-4D0F-97B0-912A63ED13C9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1-4D0F-97B0-912A63ED13C9}"/>
                </c:ext>
              </c:extLst>
            </c:dLbl>
            <c:dLbl>
              <c:idx val="2"/>
              <c:layout>
                <c:manualLayout>
                  <c:x val="-4.6612824278022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1-4D0F-97B0-912A63ED13C9}"/>
                </c:ext>
              </c:extLst>
            </c:dLbl>
            <c:dLbl>
              <c:idx val="3"/>
              <c:layout>
                <c:manualLayout>
                  <c:x val="-3.10756240822320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1-4D0F-97B0-912A63ED13C9}"/>
                </c:ext>
              </c:extLst>
            </c:dLbl>
            <c:dLbl>
              <c:idx val="4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1-4D0F-97B0-912A63ED13C9}"/>
                </c:ext>
              </c:extLst>
            </c:dLbl>
            <c:dLbl>
              <c:idx val="5"/>
              <c:layout>
                <c:manualLayout>
                  <c:x val="-3.1067058247674986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1-4D0F-97B0-912A63ED13C9}"/>
                </c:ext>
              </c:extLst>
            </c:dLbl>
            <c:dLbl>
              <c:idx val="6"/>
              <c:layout>
                <c:manualLayout>
                  <c:x val="-7.76590797846304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1-4D0F-97B0-912A63ED13C9}"/>
                </c:ext>
              </c:extLst>
            </c:dLbl>
            <c:dLbl>
              <c:idx val="7"/>
              <c:layout>
                <c:manualLayout>
                  <c:x val="-4.6541850220264318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1-4D0F-97B0-912A63ED13C9}"/>
                </c:ext>
              </c:extLst>
            </c:dLbl>
            <c:dLbl>
              <c:idx val="8"/>
              <c:layout>
                <c:manualLayout>
                  <c:x val="-3.10266764561918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D1-4D0F-97B0-912A63ED13C9}"/>
                </c:ext>
              </c:extLst>
            </c:dLbl>
            <c:dLbl>
              <c:idx val="9"/>
              <c:layout>
                <c:manualLayout>
                  <c:x val="-4.6598139990210478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1-4D0F-97B0-912A63ED13C9}"/>
                </c:ext>
              </c:extLst>
            </c:dLbl>
            <c:dLbl>
              <c:idx val="10"/>
              <c:layout>
                <c:manualLayout>
                  <c:x val="-7.7699067684766157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1-4D0F-97B0-912A63ED13C9}"/>
                </c:ext>
              </c:extLst>
            </c:dLbl>
            <c:dLbl>
              <c:idx val="11"/>
              <c:layout>
                <c:manualLayout>
                  <c:x val="-1.4301239383518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1-4D0F-97B0-912A63ED13C9}"/>
                </c:ext>
              </c:extLst>
            </c:dLbl>
            <c:dLbl>
              <c:idx val="12"/>
              <c:layout>
                <c:manualLayout>
                  <c:x val="-4.511869799314733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D1-4D0F-97B0-912A63ED13C9}"/>
                </c:ext>
              </c:extLst>
            </c:dLbl>
            <c:dLbl>
              <c:idx val="13"/>
              <c:layout>
                <c:manualLayout>
                  <c:x val="-2.95900636319144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1-4D0F-97B0-912A63ED13C9}"/>
                </c:ext>
              </c:extLst>
            </c:dLbl>
            <c:dLbl>
              <c:idx val="14"/>
              <c:layout>
                <c:manualLayout>
                  <c:x val="-1.4039402838962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D1-4D0F-97B0-912A63ED13C9}"/>
                </c:ext>
              </c:extLst>
            </c:dLbl>
            <c:dLbl>
              <c:idx val="15"/>
              <c:layout>
                <c:manualLayout>
                  <c:x val="-4.5118697993146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D1-4D0F-97B0-912A63ED13C9}"/>
                </c:ext>
              </c:extLst>
            </c:dLbl>
            <c:dLbl>
              <c:idx val="16"/>
              <c:layout>
                <c:manualLayout>
                  <c:x val="-2.959006363191385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D1-4D0F-97B0-912A63ED13C9}"/>
                </c:ext>
              </c:extLst>
            </c:dLbl>
            <c:dLbl>
              <c:idx val="17"/>
              <c:layout>
                <c:manualLayout>
                  <c:x val="-2.957660303475281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D1-4D0F-97B0-912A63ED13C9}"/>
                </c:ext>
              </c:extLst>
            </c:dLbl>
            <c:dLbl>
              <c:idx val="18"/>
              <c:layout>
                <c:manualLayout>
                  <c:x val="-2.9590063631913851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D1-4D0F-97B0-912A63ED13C9}"/>
                </c:ext>
              </c:extLst>
            </c:dLbl>
            <c:dLbl>
              <c:idx val="19"/>
              <c:layout>
                <c:manualLayout>
                  <c:x val="-2.9599853157121878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D1-4D0F-97B0-912A63ED13C9}"/>
                </c:ext>
              </c:extLst>
            </c:dLbl>
            <c:dLbl>
              <c:idx val="20"/>
              <c:layout>
                <c:manualLayout>
                  <c:x val="-3.1090308370043482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D1-4D0F-97B0-912A63ED13C9}"/>
                </c:ext>
              </c:extLst>
            </c:dLbl>
            <c:dLbl>
              <c:idx val="21"/>
              <c:layout>
                <c:manualLayout>
                  <c:x val="-4.5299929928587007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D1-4D0F-97B0-912A63ED13C9}"/>
                </c:ext>
              </c:extLst>
            </c:dLbl>
            <c:dLbl>
              <c:idx val="22"/>
              <c:layout>
                <c:manualLayout>
                  <c:x val="-2.9713656387665198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D1-4D0F-97B0-912A63ED13C9}"/>
                </c:ext>
              </c:extLst>
            </c:dLbl>
            <c:dLbl>
              <c:idx val="23"/>
              <c:layout>
                <c:manualLayout>
                  <c:x val="-4.527043563387176E-3"/>
                  <c:y val="4.7477583268609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D1-4D0F-97B0-912A63ED13C9}"/>
                </c:ext>
              </c:extLst>
            </c:dLbl>
            <c:dLbl>
              <c:idx val="24"/>
              <c:layout>
                <c:manualLayout>
                  <c:x val="-2.9729564366128814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D1-4D0F-97B0-912A63ED13C9}"/>
                </c:ext>
              </c:extLst>
            </c:dLbl>
            <c:dLbl>
              <c:idx val="25"/>
              <c:layout>
                <c:manualLayout>
                  <c:x val="-2.971488007831620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D1-4D0F-97B0-912A63ED13C9}"/>
                </c:ext>
              </c:extLst>
            </c:dLbl>
            <c:dLbl>
              <c:idx val="26"/>
              <c:layout>
                <c:manualLayout>
                  <c:x val="-2.972099853157122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D1-4D0F-97B0-912A63ED13C9}"/>
                </c:ext>
              </c:extLst>
            </c:dLbl>
            <c:dLbl>
              <c:idx val="27"/>
              <c:layout>
                <c:manualLayout>
                  <c:x val="-1.3093489965736662E-5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D1-4D0F-97B0-912A63ED13C9}"/>
                </c:ext>
              </c:extLst>
            </c:dLbl>
            <c:dLbl>
              <c:idx val="28"/>
              <c:layout>
                <c:manualLayout>
                  <c:x val="-4.5298580518844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D1-4D0F-97B0-912A63ED13C9}"/>
                </c:ext>
              </c:extLst>
            </c:dLbl>
            <c:dLbl>
              <c:idx val="29"/>
              <c:layout>
                <c:manualLayout>
                  <c:x val="-1.290712187958884E-2"/>
                  <c:y val="-1.0647344393004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91532060695053E-2"/>
                      <c:h val="1.4620306069958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63D1-4D0F-97B0-912A63ED13C9}"/>
                </c:ext>
              </c:extLst>
            </c:dLbl>
            <c:dLbl>
              <c:idx val="30"/>
              <c:layout>
                <c:manualLayout>
                  <c:x val="-4.5384238864415076E-3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D1-4D0F-97B0-912A63ED13C9}"/>
                </c:ext>
              </c:extLst>
            </c:dLbl>
            <c:dLbl>
              <c:idx val="31"/>
              <c:layout>
                <c:manualLayout>
                  <c:x val="-1.7988252569750367E-5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D1-4D0F-97B0-912A63ED13C9}"/>
                </c:ext>
              </c:extLst>
            </c:dLbl>
            <c:dLbl>
              <c:idx val="32"/>
              <c:layout>
                <c:manualLayout>
                  <c:x val="2.9415075868820363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D1-4D0F-97B0-912A63ED13C9}"/>
                </c:ext>
              </c:extLst>
            </c:dLbl>
            <c:dLbl>
              <c:idx val="33"/>
              <c:layout>
                <c:manualLayout>
                  <c:x val="-3.1276309348997142E-3"/>
                  <c:y val="-1.0434781507766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D1-4D0F-97B0-912A63ED13C9}"/>
                </c:ext>
              </c:extLst>
            </c:dLbl>
            <c:dLbl>
              <c:idx val="34"/>
              <c:layout>
                <c:manualLayout>
                  <c:x val="-3.1276309348996574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D1-4D0F-97B0-912A63ED13C9}"/>
                </c:ext>
              </c:extLst>
            </c:dLbl>
            <c:dLbl>
              <c:idx val="35"/>
              <c:layout>
                <c:manualLayout>
                  <c:x val="9.1855602365210343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D1-4D0F-97B0-912A63ED13C9}"/>
                </c:ext>
              </c:extLst>
            </c:dLbl>
            <c:dLbl>
              <c:idx val="36"/>
              <c:layout>
                <c:manualLayout>
                  <c:x val="-3.2771659324522763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D1-4D0F-97B0-912A63ED13C9}"/>
                </c:ext>
              </c:extLst>
            </c:dLbl>
            <c:dLbl>
              <c:idx val="37"/>
              <c:layout>
                <c:manualLayout>
                  <c:x val="-3.2777777777777779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D1-4D0F-97B0-912A63ED13C9}"/>
                </c:ext>
              </c:extLst>
            </c:dLbl>
            <c:dLbl>
              <c:idx val="38"/>
              <c:layout>
                <c:manualLayout>
                  <c:x val="-4.8362701908957412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D1-4D0F-97B0-912A63ED13C9}"/>
                </c:ext>
              </c:extLst>
            </c:dLbl>
            <c:dLbl>
              <c:idx val="39"/>
              <c:layout>
                <c:manualLayout>
                  <c:x val="1.2443773470707182E-2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D1-4D0F-97B0-912A63ED13C9}"/>
                </c:ext>
              </c:extLst>
            </c:dLbl>
            <c:dLbl>
              <c:idx val="40"/>
              <c:layout>
                <c:manualLayout>
                  <c:x val="7.5955702398433677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D1-4D0F-97B0-912A63ED13C9}"/>
                </c:ext>
              </c:extLst>
            </c:dLbl>
            <c:dLbl>
              <c:idx val="41"/>
              <c:layout>
                <c:manualLayout>
                  <c:x val="2.9319627998042096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D1-4D0F-97B0-912A63ED13C9}"/>
                </c:ext>
              </c:extLst>
            </c:dLbl>
            <c:dLbl>
              <c:idx val="42"/>
              <c:layout>
                <c:manualLayout>
                  <c:x val="-4.8384728340674903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D1-4D0F-97B0-912A63ED13C9}"/>
                </c:ext>
              </c:extLst>
            </c:dLbl>
            <c:dLbl>
              <c:idx val="43"/>
              <c:layout>
                <c:manualLayout>
                  <c:x val="-3.1396231032794911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D1-4D0F-97B0-912A63ED13C9}"/>
                </c:ext>
              </c:extLst>
            </c:dLbl>
            <c:dLbl>
              <c:idx val="44"/>
              <c:layout>
                <c:manualLayout>
                  <c:x val="4.6324033284386281E-3"/>
                  <c:y val="-1.66962834467956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D1-4D0F-97B0-912A63ED13C9}"/>
                </c:ext>
              </c:extLst>
            </c:dLbl>
            <c:dLbl>
              <c:idx val="45"/>
              <c:layout>
                <c:manualLayout>
                  <c:x val="-3.1399902104747922E-3"/>
                  <c:y val="1.58258610797104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D1-4D0F-97B0-912A63ED13C9}"/>
                </c:ext>
              </c:extLst>
            </c:dLbl>
            <c:dLbl>
              <c:idx val="46"/>
              <c:layout>
                <c:manualLayout>
                  <c:x val="-3.285242290748870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D1-4D0F-97B0-912A63ED13C9}"/>
                </c:ext>
              </c:extLst>
            </c:dLbl>
            <c:dLbl>
              <c:idx val="47"/>
              <c:layout>
                <c:manualLayout>
                  <c:x val="-1.7354380812531162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D1-4D0F-97B0-912A63ED13C9}"/>
                </c:ext>
              </c:extLst>
            </c:dLbl>
            <c:dLbl>
              <c:idx val="48"/>
              <c:layout>
                <c:manualLayout>
                  <c:x val="-3.1399902104747922E-3"/>
                  <c:y val="7.912930550909480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D1-4D0F-97B0-912A63ED13C9}"/>
                </c:ext>
              </c:extLst>
            </c:dLbl>
            <c:dLbl>
              <c:idx val="49"/>
              <c:layout>
                <c:manualLayout>
                  <c:x val="-3.291972589329474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D1-4D0F-97B0-912A63ED13C9}"/>
                </c:ext>
              </c:extLst>
            </c:dLbl>
            <c:dLbl>
              <c:idx val="50"/>
              <c:layout>
                <c:manualLayout>
                  <c:x val="-2.9952276064610294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D1-4D0F-97B0-912A63ED13C9}"/>
                </c:ext>
              </c:extLst>
            </c:dLbl>
            <c:dLbl>
              <c:idx val="51"/>
              <c:layout>
                <c:manualLayout>
                  <c:x val="4.6256730298580521E-3"/>
                  <c:y val="4.82253086569464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D1-4D0F-97B0-912A63ED13C9}"/>
                </c:ext>
              </c:extLst>
            </c:dLbl>
            <c:dLbl>
              <c:idx val="52"/>
              <c:layout>
                <c:manualLayout>
                  <c:x val="-3.0023250122369065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D1-4D0F-97B0-912A63ED13C9}"/>
                </c:ext>
              </c:extLst>
            </c:dLbl>
            <c:dLbl>
              <c:idx val="53"/>
              <c:layout>
                <c:manualLayout>
                  <c:x val="-4.700685266764505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D1-4D0F-97B0-912A63ED13C9}"/>
                </c:ext>
              </c:extLst>
            </c:dLbl>
            <c:dLbl>
              <c:idx val="54"/>
              <c:layout>
                <c:manualLayout>
                  <c:x val="-3.1501468428781205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D1-4D0F-97B0-912A63ED13C9}"/>
                </c:ext>
              </c:extLst>
            </c:dLbl>
            <c:dLbl>
              <c:idx val="55"/>
              <c:layout>
                <c:manualLayout>
                  <c:x val="-3.153940283896231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D1-4D0F-97B0-912A63ED13C9}"/>
                </c:ext>
              </c:extLst>
            </c:dLbl>
            <c:dLbl>
              <c:idx val="56"/>
              <c:layout>
                <c:manualLayout>
                  <c:x val="1.549681840430739E-2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D1-4D0F-97B0-912A63ED13C9}"/>
                </c:ext>
              </c:extLst>
            </c:dLbl>
            <c:dLbl>
              <c:idx val="57"/>
              <c:layout>
                <c:manualLayout>
                  <c:x val="-4.7085168869309838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D1-4D0F-97B0-912A63ED13C9}"/>
                </c:ext>
              </c:extLst>
            </c:dLbl>
            <c:dLbl>
              <c:idx val="58"/>
              <c:layout>
                <c:manualLayout>
                  <c:x val="-4.7109642682329903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D1-4D0F-97B0-912A63ED13C9}"/>
                </c:ext>
              </c:extLst>
            </c:dLbl>
            <c:dLbl>
              <c:idx val="59"/>
              <c:layout>
                <c:manualLayout>
                  <c:x val="-3.3010279001468145E-3"/>
                  <c:y val="4.74775832612399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D1-4D0F-97B0-912A63ED13C9}"/>
                </c:ext>
              </c:extLst>
            </c:dLbl>
            <c:dLbl>
              <c:idx val="60"/>
              <c:layout>
                <c:manualLayout>
                  <c:x val="-4.7262604013705335E-3"/>
                  <c:y val="4.93125825985758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D1-4D0F-97B0-912A63ED13C9}"/>
                </c:ext>
              </c:extLst>
            </c:dLbl>
            <c:dLbl>
              <c:idx val="61"/>
              <c:layout>
                <c:manualLayout>
                  <c:x val="4.5690161527166505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D1-4D0F-97B0-912A63ED13C9}"/>
                </c:ext>
              </c:extLst>
            </c:dLbl>
            <c:dLbl>
              <c:idx val="62"/>
              <c:layout>
                <c:manualLayout>
                  <c:x val="-4.7608908467939304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D1-4D0F-97B0-912A63ED13C9}"/>
                </c:ext>
              </c:extLst>
            </c:dLbl>
            <c:dLbl>
              <c:idx val="63"/>
              <c:layout>
                <c:manualLayout>
                  <c:x val="9.371879588839941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D1-4D0F-97B0-912A63ED13C9}"/>
                </c:ext>
              </c:extLst>
            </c:dLbl>
            <c:dLbl>
              <c:idx val="64"/>
              <c:layout>
                <c:manualLayout>
                  <c:x val="-3.395374449339207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D1-4D0F-97B0-912A63ED13C9}"/>
                </c:ext>
              </c:extLst>
            </c:dLbl>
            <c:dLbl>
              <c:idx val="65"/>
              <c:layout>
                <c:manualLayout>
                  <c:x val="-4.8082476749877635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D1-4D0F-97B0-912A63ED13C9}"/>
                </c:ext>
              </c:extLst>
            </c:dLbl>
            <c:dLbl>
              <c:idx val="66"/>
              <c:layout>
                <c:manualLayout>
                  <c:x val="-3.2528144884973078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3D1-4D0F-97B0-912A63ED13C9}"/>
                </c:ext>
              </c:extLst>
            </c:dLbl>
            <c:dLbl>
              <c:idx val="6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D1-4D0F-97B0-912A63ED13C9}"/>
                </c:ext>
              </c:extLst>
            </c:dLbl>
            <c:dLbl>
              <c:idx val="68"/>
              <c:layout>
                <c:manualLayout>
                  <c:x val="-3.10792951541850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3D1-4D0F-97B0-912A63ED13C9}"/>
                </c:ext>
              </c:extLst>
            </c:dLbl>
            <c:dLbl>
              <c:idx val="6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D1-4D0F-97B0-912A63ED13C9}"/>
                </c:ext>
              </c:extLst>
            </c:dLbl>
            <c:dLbl>
              <c:idx val="7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3D1-4D0F-97B0-912A63ED13C9}"/>
                </c:ext>
              </c:extLst>
            </c:dLbl>
            <c:dLbl>
              <c:idx val="7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3D1-4D0F-97B0-912A63ED13C9}"/>
                </c:ext>
              </c:extLst>
            </c:dLbl>
            <c:dLbl>
              <c:idx val="72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3D1-4D0F-97B0-912A63ED13C9}"/>
                </c:ext>
              </c:extLst>
            </c:dLbl>
            <c:dLbl>
              <c:idx val="73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3D1-4D0F-97B0-912A63ED13C9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市区町村別_長期入院!$BX$5:$BX$78</c:f>
              <c:numCache>
                <c:formatCode>General</c:formatCode>
                <c:ptCount val="74"/>
                <c:pt idx="0">
                  <c:v>-0.29999999999999993</c:v>
                </c:pt>
                <c:pt idx="1">
                  <c:v>0</c:v>
                </c:pt>
                <c:pt idx="2">
                  <c:v>-0.89999999999999991</c:v>
                </c:pt>
                <c:pt idx="3">
                  <c:v>-0.6</c:v>
                </c:pt>
                <c:pt idx="4">
                  <c:v>1.7000000000000002</c:v>
                </c:pt>
                <c:pt idx="5">
                  <c:v>0</c:v>
                </c:pt>
                <c:pt idx="6">
                  <c:v>0.8</c:v>
                </c:pt>
                <c:pt idx="7">
                  <c:v>0.10000000000000009</c:v>
                </c:pt>
                <c:pt idx="8">
                  <c:v>-1.2</c:v>
                </c:pt>
                <c:pt idx="9">
                  <c:v>0</c:v>
                </c:pt>
                <c:pt idx="10">
                  <c:v>-1.9</c:v>
                </c:pt>
                <c:pt idx="11">
                  <c:v>-1.7999999999999998</c:v>
                </c:pt>
                <c:pt idx="12">
                  <c:v>-0.4</c:v>
                </c:pt>
                <c:pt idx="13">
                  <c:v>0</c:v>
                </c:pt>
                <c:pt idx="14">
                  <c:v>-1.0000000000000002</c:v>
                </c:pt>
                <c:pt idx="15">
                  <c:v>-0.3000000000000001</c:v>
                </c:pt>
                <c:pt idx="16">
                  <c:v>0</c:v>
                </c:pt>
                <c:pt idx="17">
                  <c:v>-0.49999999999999994</c:v>
                </c:pt>
                <c:pt idx="18">
                  <c:v>0</c:v>
                </c:pt>
                <c:pt idx="19">
                  <c:v>-0.3</c:v>
                </c:pt>
                <c:pt idx="20">
                  <c:v>1.0999999999999999</c:v>
                </c:pt>
                <c:pt idx="21">
                  <c:v>0.7</c:v>
                </c:pt>
                <c:pt idx="22">
                  <c:v>-0.49999999999999994</c:v>
                </c:pt>
                <c:pt idx="23">
                  <c:v>0.19999999999999984</c:v>
                </c:pt>
                <c:pt idx="24">
                  <c:v>0</c:v>
                </c:pt>
                <c:pt idx="25">
                  <c:v>-0.3000000000000001</c:v>
                </c:pt>
                <c:pt idx="26">
                  <c:v>-1.0999999999999999</c:v>
                </c:pt>
                <c:pt idx="27">
                  <c:v>-0.2</c:v>
                </c:pt>
                <c:pt idx="28">
                  <c:v>0.4</c:v>
                </c:pt>
                <c:pt idx="29">
                  <c:v>0.3</c:v>
                </c:pt>
                <c:pt idx="30">
                  <c:v>-0.4</c:v>
                </c:pt>
                <c:pt idx="31">
                  <c:v>-0.1</c:v>
                </c:pt>
                <c:pt idx="32">
                  <c:v>0.90000000000000013</c:v>
                </c:pt>
                <c:pt idx="33">
                  <c:v>0</c:v>
                </c:pt>
                <c:pt idx="34">
                  <c:v>0.2</c:v>
                </c:pt>
                <c:pt idx="35">
                  <c:v>-0.8</c:v>
                </c:pt>
                <c:pt idx="36">
                  <c:v>0.2</c:v>
                </c:pt>
                <c:pt idx="37">
                  <c:v>-0.4</c:v>
                </c:pt>
                <c:pt idx="38">
                  <c:v>0.1</c:v>
                </c:pt>
                <c:pt idx="39">
                  <c:v>-0.7</c:v>
                </c:pt>
                <c:pt idx="40">
                  <c:v>0</c:v>
                </c:pt>
                <c:pt idx="41">
                  <c:v>-0.2</c:v>
                </c:pt>
                <c:pt idx="42">
                  <c:v>-0.49999999999999994</c:v>
                </c:pt>
                <c:pt idx="43">
                  <c:v>0.2</c:v>
                </c:pt>
                <c:pt idx="44">
                  <c:v>-0.90000000000000013</c:v>
                </c:pt>
                <c:pt idx="45">
                  <c:v>0</c:v>
                </c:pt>
                <c:pt idx="46">
                  <c:v>-1.2</c:v>
                </c:pt>
                <c:pt idx="47">
                  <c:v>0</c:v>
                </c:pt>
                <c:pt idx="48">
                  <c:v>-0.4</c:v>
                </c:pt>
                <c:pt idx="49">
                  <c:v>0.6</c:v>
                </c:pt>
                <c:pt idx="50">
                  <c:v>-0.29999999999999993</c:v>
                </c:pt>
                <c:pt idx="51">
                  <c:v>-0.89999999999999991</c:v>
                </c:pt>
                <c:pt idx="52">
                  <c:v>1.1999999999999997</c:v>
                </c:pt>
                <c:pt idx="53">
                  <c:v>-0.6</c:v>
                </c:pt>
                <c:pt idx="54">
                  <c:v>0</c:v>
                </c:pt>
                <c:pt idx="55">
                  <c:v>0</c:v>
                </c:pt>
                <c:pt idx="56">
                  <c:v>-0.80000000000000016</c:v>
                </c:pt>
                <c:pt idx="57">
                  <c:v>0</c:v>
                </c:pt>
                <c:pt idx="58">
                  <c:v>0</c:v>
                </c:pt>
                <c:pt idx="59">
                  <c:v>-1.3</c:v>
                </c:pt>
                <c:pt idx="60">
                  <c:v>0</c:v>
                </c:pt>
                <c:pt idx="61">
                  <c:v>-0.1</c:v>
                </c:pt>
                <c:pt idx="62">
                  <c:v>0.1</c:v>
                </c:pt>
                <c:pt idx="63">
                  <c:v>-0.8</c:v>
                </c:pt>
                <c:pt idx="64">
                  <c:v>-0.29999999999999993</c:v>
                </c:pt>
                <c:pt idx="65">
                  <c:v>0</c:v>
                </c:pt>
                <c:pt idx="66">
                  <c:v>0.4</c:v>
                </c:pt>
                <c:pt idx="67">
                  <c:v>0.50000000000000044</c:v>
                </c:pt>
                <c:pt idx="68">
                  <c:v>-0.29999999999999993</c:v>
                </c:pt>
                <c:pt idx="69">
                  <c:v>3.6999999999999997</c:v>
                </c:pt>
                <c:pt idx="70">
                  <c:v>0.29999999999999993</c:v>
                </c:pt>
                <c:pt idx="71">
                  <c:v>6.5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3D1-4D0F-97B0-912A63ED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63D1-4D0F-97B0-912A63ED13C9}"/>
              </c:ext>
            </c:extLst>
          </c:dPt>
          <c:dLbls>
            <c:dLbl>
              <c:idx val="0"/>
              <c:layout>
                <c:manualLayout>
                  <c:x val="5.8703989231522272E-2"/>
                  <c:y val="-0.86932010352366251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53744493392071"/>
                      <c:h val="4.050925925925925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63D1-4D0F-97B0-912A63ED13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市区町村別_長期入院!$CT$5:$CT$78</c:f>
              <c:numCache>
                <c:formatCode>General</c:formatCode>
                <c:ptCount val="74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  <c:pt idx="5">
                  <c:v>-0.2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-0.2</c:v>
                </c:pt>
                <c:pt idx="10">
                  <c:v>-0.2</c:v>
                </c:pt>
                <c:pt idx="11">
                  <c:v>-0.2</c:v>
                </c:pt>
                <c:pt idx="12">
                  <c:v>-0.2</c:v>
                </c:pt>
                <c:pt idx="13">
                  <c:v>-0.2</c:v>
                </c:pt>
                <c:pt idx="14">
                  <c:v>-0.2</c:v>
                </c:pt>
                <c:pt idx="15">
                  <c:v>-0.2</c:v>
                </c:pt>
                <c:pt idx="16">
                  <c:v>-0.2</c:v>
                </c:pt>
                <c:pt idx="17">
                  <c:v>-0.2</c:v>
                </c:pt>
                <c:pt idx="18">
                  <c:v>-0.2</c:v>
                </c:pt>
                <c:pt idx="19">
                  <c:v>-0.2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-0.2</c:v>
                </c:pt>
                <c:pt idx="38">
                  <c:v>-0.2</c:v>
                </c:pt>
                <c:pt idx="39">
                  <c:v>-0.2</c:v>
                </c:pt>
                <c:pt idx="40">
                  <c:v>-0.2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-0.2</c:v>
                </c:pt>
                <c:pt idx="46">
                  <c:v>-0.2</c:v>
                </c:pt>
                <c:pt idx="47">
                  <c:v>-0.2</c:v>
                </c:pt>
                <c:pt idx="48">
                  <c:v>-0.2</c:v>
                </c:pt>
                <c:pt idx="49">
                  <c:v>-0.2</c:v>
                </c:pt>
                <c:pt idx="50">
                  <c:v>-0.2</c:v>
                </c:pt>
                <c:pt idx="51">
                  <c:v>-0.2</c:v>
                </c:pt>
                <c:pt idx="52">
                  <c:v>-0.2</c:v>
                </c:pt>
                <c:pt idx="53">
                  <c:v>-0.2</c:v>
                </c:pt>
                <c:pt idx="54">
                  <c:v>-0.2</c:v>
                </c:pt>
                <c:pt idx="55">
                  <c:v>-0.2</c:v>
                </c:pt>
                <c:pt idx="56">
                  <c:v>-0.2</c:v>
                </c:pt>
                <c:pt idx="57">
                  <c:v>-0.2</c:v>
                </c:pt>
                <c:pt idx="58">
                  <c:v>-0.2</c:v>
                </c:pt>
                <c:pt idx="59">
                  <c:v>-0.2</c:v>
                </c:pt>
                <c:pt idx="60">
                  <c:v>-0.2</c:v>
                </c:pt>
                <c:pt idx="61">
                  <c:v>-0.2</c:v>
                </c:pt>
                <c:pt idx="62">
                  <c:v>-0.2</c:v>
                </c:pt>
                <c:pt idx="63">
                  <c:v>-0.2</c:v>
                </c:pt>
                <c:pt idx="64">
                  <c:v>-0.2</c:v>
                </c:pt>
                <c:pt idx="65">
                  <c:v>-0.2</c:v>
                </c:pt>
                <c:pt idx="66">
                  <c:v>-0.2</c:v>
                </c:pt>
                <c:pt idx="67">
                  <c:v>-0.2</c:v>
                </c:pt>
                <c:pt idx="68">
                  <c:v>-0.2</c:v>
                </c:pt>
                <c:pt idx="69">
                  <c:v>-0.2</c:v>
                </c:pt>
                <c:pt idx="70">
                  <c:v>-0.2</c:v>
                </c:pt>
                <c:pt idx="71">
                  <c:v>-0.2</c:v>
                </c:pt>
                <c:pt idx="72">
                  <c:v>-0.2</c:v>
                </c:pt>
                <c:pt idx="73">
                  <c:v>-0.2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63D1-4D0F-97B0-912A63ED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(pt)</a:t>
                </a:r>
                <a:endParaRPr lang="ja-JP" sz="1000"/>
              </a:p>
            </c:rich>
          </c:tx>
          <c:layout>
            <c:manualLayout>
              <c:xMode val="edge"/>
              <c:yMode val="edge"/>
              <c:x val="0.90503034752814493"/>
              <c:y val="2.7617910879629629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市区町村別_長期入院!$CD$4</c:f>
              <c:strCache>
                <c:ptCount val="1"/>
                <c:pt idx="0">
                  <c:v>前年度との差分(75歳～79歳)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2574645129716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C-45C4-98A4-AE8D025AABB0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C-45C4-98A4-AE8D025AABB0}"/>
                </c:ext>
              </c:extLst>
            </c:dLbl>
            <c:dLbl>
              <c:idx val="2"/>
              <c:layout>
                <c:manualLayout>
                  <c:x val="-6.2121879588839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C-45C4-98A4-AE8D025AABB0}"/>
                </c:ext>
              </c:extLst>
            </c:dLbl>
            <c:dLbl>
              <c:idx val="3"/>
              <c:layout>
                <c:manualLayout>
                  <c:x val="4.66250611845325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C-45C4-98A4-AE8D025AABB0}"/>
                </c:ext>
              </c:extLst>
            </c:dLbl>
            <c:dLbl>
              <c:idx val="4"/>
              <c:layout>
                <c:manualLayout>
                  <c:x val="9.32488986784146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C-45C4-98A4-AE8D025AABB0}"/>
                </c:ext>
              </c:extLst>
            </c:dLbl>
            <c:dLbl>
              <c:idx val="5"/>
              <c:layout>
                <c:manualLayout>
                  <c:x val="-4.6599363680861474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C-45C4-98A4-AE8D025AABB0}"/>
                </c:ext>
              </c:extLst>
            </c:dLbl>
            <c:dLbl>
              <c:idx val="6"/>
              <c:layout>
                <c:manualLayout>
                  <c:x val="-4.65773372491434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C-45C4-98A4-AE8D025AABB0}"/>
                </c:ext>
              </c:extLst>
            </c:dLbl>
            <c:dLbl>
              <c:idx val="7"/>
              <c:layout>
                <c:manualLayout>
                  <c:x val="-3.099118942731220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C-45C4-98A4-AE8D025AABB0}"/>
                </c:ext>
              </c:extLst>
            </c:dLbl>
            <c:dLbl>
              <c:idx val="8"/>
              <c:layout>
                <c:manualLayout>
                  <c:x val="-6.2112090063631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C-45C4-98A4-AE8D025AABB0}"/>
                </c:ext>
              </c:extLst>
            </c:dLbl>
            <c:dLbl>
              <c:idx val="9"/>
              <c:layout>
                <c:manualLayout>
                  <c:x val="-3.10572687224681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C-45C4-98A4-AE8D025AABB0}"/>
                </c:ext>
              </c:extLst>
            </c:dLbl>
            <c:dLbl>
              <c:idx val="10"/>
              <c:layout>
                <c:manualLayout>
                  <c:x val="-3.1057268722466959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C-45C4-98A4-AE8D025AABB0}"/>
                </c:ext>
              </c:extLst>
            </c:dLbl>
            <c:dLbl>
              <c:idx val="11"/>
              <c:layout>
                <c:manualLayout>
                  <c:x val="-7.62053352912383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C-45C4-98A4-AE8D025AABB0}"/>
                </c:ext>
              </c:extLst>
            </c:dLbl>
            <c:dLbl>
              <c:idx val="12"/>
              <c:layout>
                <c:manualLayout>
                  <c:x val="-2.95790504160548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C-45C4-98A4-AE8D025AABB0}"/>
                </c:ext>
              </c:extLst>
            </c:dLbl>
            <c:dLbl>
              <c:idx val="13"/>
              <c:layout>
                <c:manualLayout>
                  <c:x val="-2.95790504160548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C-45C4-98A4-AE8D025AABB0}"/>
                </c:ext>
              </c:extLst>
            </c:dLbl>
            <c:dLbl>
              <c:idx val="14"/>
              <c:layout>
                <c:manualLayout>
                  <c:x val="-4.51309348996573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C-45C4-98A4-AE8D025AABB0}"/>
                </c:ext>
              </c:extLst>
            </c:dLbl>
            <c:dLbl>
              <c:idx val="15"/>
              <c:layout>
                <c:manualLayout>
                  <c:x val="1.70447870778272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C-45C4-98A4-AE8D025AABB0}"/>
                </c:ext>
              </c:extLst>
            </c:dLbl>
            <c:dLbl>
              <c:idx val="16"/>
              <c:layout>
                <c:manualLayout>
                  <c:x val="-4.5118697993147333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C-45C4-98A4-AE8D025AABB0}"/>
                </c:ext>
              </c:extLst>
            </c:dLbl>
            <c:dLbl>
              <c:idx val="17"/>
              <c:layout>
                <c:manualLayout>
                  <c:x val="1.1027777777777777E-2"/>
                  <c:y val="-1.0206886574074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C-45C4-98A4-AE8D025AABB0}"/>
                </c:ext>
              </c:extLst>
            </c:dLbl>
            <c:dLbl>
              <c:idx val="18"/>
              <c:layout>
                <c:manualLayout>
                  <c:x val="-2.9590063631913851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C-45C4-98A4-AE8D025AABB0}"/>
                </c:ext>
              </c:extLst>
            </c:dLbl>
            <c:dLbl>
              <c:idx val="19"/>
              <c:layout>
                <c:manualLayout>
                  <c:x val="-4.515540871267857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C-45C4-98A4-AE8D025AABB0}"/>
                </c:ext>
              </c:extLst>
            </c:dLbl>
            <c:dLbl>
              <c:idx val="20"/>
              <c:layout>
                <c:manualLayout>
                  <c:x val="-4.6631179637787569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2C-45C4-98A4-AE8D025AABB0}"/>
                </c:ext>
              </c:extLst>
            </c:dLbl>
            <c:dLbl>
              <c:idx val="21"/>
              <c:layout>
                <c:manualLayout>
                  <c:x val="-2.97136563876646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2C-45C4-98A4-AE8D025AABB0}"/>
                </c:ext>
              </c:extLst>
            </c:dLbl>
            <c:dLbl>
              <c:idx val="22"/>
              <c:layout>
                <c:manualLayout>
                  <c:x val="1.1014317180616684E-2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2C-45C4-98A4-AE8D025AABB0}"/>
                </c:ext>
              </c:extLst>
            </c:dLbl>
            <c:dLbl>
              <c:idx val="23"/>
              <c:layout>
                <c:manualLayout>
                  <c:x val="-4.5256975036710723E-3"/>
                  <c:y val="4.7477583268609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2C-45C4-98A4-AE8D025AABB0}"/>
                </c:ext>
              </c:extLst>
            </c:dLbl>
            <c:dLbl>
              <c:idx val="24"/>
              <c:layout>
                <c:manualLayout>
                  <c:x val="-4.5270435633872896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2C-45C4-98A4-AE8D025AABB0}"/>
                </c:ext>
              </c:extLst>
            </c:dLbl>
            <c:dLbl>
              <c:idx val="25"/>
              <c:layout>
                <c:manualLayout>
                  <c:x val="-7.6336270190895169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2C-45C4-98A4-AE8D025AABB0}"/>
                </c:ext>
              </c:extLst>
            </c:dLbl>
            <c:dLbl>
              <c:idx val="26"/>
              <c:layout>
                <c:manualLayout>
                  <c:x val="4.7979686735193346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2C-45C4-98A4-AE8D025AABB0}"/>
                </c:ext>
              </c:extLst>
            </c:dLbl>
            <c:dLbl>
              <c:idx val="27"/>
              <c:layout>
                <c:manualLayout>
                  <c:x val="-4.6752325012236334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2C-45C4-98A4-AE8D025AABB0}"/>
                </c:ext>
              </c:extLst>
            </c:dLbl>
            <c:dLbl>
              <c:idx val="28"/>
              <c:layout>
                <c:manualLayout>
                  <c:x val="9.4572931962800377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2C-45C4-98A4-AE8D025AABB0}"/>
                </c:ext>
              </c:extLst>
            </c:dLbl>
            <c:dLbl>
              <c:idx val="29"/>
              <c:layout>
                <c:manualLayout>
                  <c:x val="-9.0219040626529617E-3"/>
                  <c:y val="-1.0648148148147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83357807146352E-2"/>
                      <c:h val="1.2578768004115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C62C-45C4-98A4-AE8D025AABB0}"/>
                </c:ext>
              </c:extLst>
            </c:dLbl>
            <c:dLbl>
              <c:idx val="30"/>
              <c:layout>
                <c:manualLayout>
                  <c:x val="1.5663117963778755E-2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2C-45C4-98A4-AE8D025AABB0}"/>
                </c:ext>
              </c:extLst>
            </c:dLbl>
            <c:dLbl>
              <c:idx val="31"/>
              <c:layout>
                <c:manualLayout>
                  <c:x val="-4.6798825256973899E-3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2C-45C4-98A4-AE8D025AABB0}"/>
                </c:ext>
              </c:extLst>
            </c:dLbl>
            <c:dLbl>
              <c:idx val="32"/>
              <c:layout>
                <c:manualLayout>
                  <c:x val="-3.2748409202154835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2C-45C4-98A4-AE8D025AABB0}"/>
                </c:ext>
              </c:extLst>
            </c:dLbl>
            <c:dLbl>
              <c:idx val="33"/>
              <c:layout>
                <c:manualLayout>
                  <c:x val="-3.1260401370532959E-3"/>
                  <c:y val="-1.0434781507766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2C-45C4-98A4-AE8D025AABB0}"/>
                </c:ext>
              </c:extLst>
            </c:dLbl>
            <c:dLbl>
              <c:idx val="34"/>
              <c:layout>
                <c:manualLayout>
                  <c:x val="-1.5715859030837004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2C-45C4-98A4-AE8D025AABB0}"/>
                </c:ext>
              </c:extLst>
            </c:dLbl>
            <c:dLbl>
              <c:idx val="35"/>
              <c:layout>
                <c:manualLayout>
                  <c:x val="-3.2771659324522763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2C-45C4-98A4-AE8D025AABB0}"/>
                </c:ext>
              </c:extLst>
            </c:dLbl>
            <c:dLbl>
              <c:idx val="36"/>
              <c:layout>
                <c:manualLayout>
                  <c:x val="-3.2771659324522763E-3"/>
                  <c:y val="4.01877572091316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2C-45C4-98A4-AE8D025AABB0}"/>
                </c:ext>
              </c:extLst>
            </c:dLbl>
            <c:dLbl>
              <c:idx val="37"/>
              <c:layout>
                <c:manualLayout>
                  <c:x val="-4.8337004405286342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2C-45C4-98A4-AE8D025AABB0}"/>
                </c:ext>
              </c:extLst>
            </c:dLbl>
            <c:dLbl>
              <c:idx val="38"/>
              <c:layout>
                <c:manualLayout>
                  <c:x val="4.4895986294665275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2C-45C4-98A4-AE8D025AABB0}"/>
                </c:ext>
              </c:extLst>
            </c:dLbl>
            <c:dLbl>
              <c:idx val="39"/>
              <c:layout>
                <c:manualLayout>
                  <c:x val="1.3958883994126342E-2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2C-45C4-98A4-AE8D025AABB0}"/>
                </c:ext>
              </c:extLst>
            </c:dLbl>
            <c:dLbl>
              <c:idx val="40"/>
              <c:layout>
                <c:manualLayout>
                  <c:x val="9.1495349975526195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2C-45C4-98A4-AE8D025AABB0}"/>
                </c:ext>
              </c:extLst>
            </c:dLbl>
            <c:dLbl>
              <c:idx val="41"/>
              <c:layout>
                <c:manualLayout>
                  <c:x val="-7.9460352422906916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2C-45C4-98A4-AE8D025AABB0}"/>
                </c:ext>
              </c:extLst>
            </c:dLbl>
            <c:dLbl>
              <c:idx val="42"/>
              <c:layout>
                <c:manualLayout>
                  <c:x val="-3.2845080763582398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2C-45C4-98A4-AE8D025AABB0}"/>
                </c:ext>
              </c:extLst>
            </c:dLbl>
            <c:dLbl>
              <c:idx val="43"/>
              <c:layout>
                <c:manualLayout>
                  <c:x val="-2.9246206558981888E-5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2C-45C4-98A4-AE8D025AABB0}"/>
                </c:ext>
              </c:extLst>
            </c:dLbl>
            <c:dLbl>
              <c:idx val="44"/>
              <c:layout>
                <c:manualLayout>
                  <c:x val="-4.6937102300538425E-3"/>
                  <c:y val="-1.66962834467956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2C-45C4-98A4-AE8D025AABB0}"/>
                </c:ext>
              </c:extLst>
            </c:dLbl>
            <c:dLbl>
              <c:idx val="45"/>
              <c:layout>
                <c:manualLayout>
                  <c:x val="-3.1377875673028717E-3"/>
                  <c:y val="1.58258610797104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2C-45C4-98A4-AE8D025AABB0}"/>
                </c:ext>
              </c:extLst>
            </c:dLbl>
            <c:dLbl>
              <c:idx val="46"/>
              <c:layout>
                <c:manualLayout>
                  <c:x val="-3.285242290748841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2C-45C4-98A4-AE8D025AABB0}"/>
                </c:ext>
              </c:extLst>
            </c:dLbl>
            <c:dLbl>
              <c:idx val="47"/>
              <c:layout>
                <c:manualLayout>
                  <c:x val="7.5905531081743105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2C-45C4-98A4-AE8D025AABB0}"/>
                </c:ext>
              </c:extLst>
            </c:dLbl>
            <c:dLbl>
              <c:idx val="48"/>
              <c:layout>
                <c:manualLayout>
                  <c:x val="-3.1399902104747349E-3"/>
                  <c:y val="7.912930550909480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2C-45C4-98A4-AE8D025AABB0}"/>
                </c:ext>
              </c:extLst>
            </c:dLbl>
            <c:dLbl>
              <c:idx val="49"/>
              <c:layout>
                <c:manualLayout>
                  <c:x val="1.0695301027900204E-2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62C-45C4-98A4-AE8D025AABB0}"/>
                </c:ext>
              </c:extLst>
            </c:dLbl>
            <c:dLbl>
              <c:idx val="50"/>
              <c:layout>
                <c:manualLayout>
                  <c:x val="-1.0765724424865394E-2"/>
                  <c:y val="1.0212110982510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644150758688194E-2"/>
                      <c:h val="1.57198431069958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2-C62C-45C4-98A4-AE8D025AABB0}"/>
                </c:ext>
              </c:extLst>
            </c:dLbl>
            <c:dLbl>
              <c:idx val="51"/>
              <c:layout>
                <c:manualLayout>
                  <c:x val="-3.1465981399902104E-3"/>
                  <c:y val="1.531515239197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8188937836515E-2"/>
                      <c:h val="1.674061213991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3-C62C-45C4-98A4-AE8D025AABB0}"/>
                </c:ext>
              </c:extLst>
            </c:dLbl>
            <c:dLbl>
              <c:idx val="52"/>
              <c:layout>
                <c:manualLayout>
                  <c:x val="-3.0023250122369065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62C-45C4-98A4-AE8D025AABB0}"/>
                </c:ext>
              </c:extLst>
            </c:dLbl>
            <c:dLbl>
              <c:idx val="53"/>
              <c:layout>
                <c:manualLayout>
                  <c:x val="-4.7006852667645623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62C-45C4-98A4-AE8D025AABB0}"/>
                </c:ext>
              </c:extLst>
            </c:dLbl>
            <c:dLbl>
              <c:idx val="54"/>
              <c:layout>
                <c:manualLayout>
                  <c:x val="-3.1490455212922173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62C-45C4-98A4-AE8D025AABB0}"/>
                </c:ext>
              </c:extLst>
            </c:dLbl>
            <c:dLbl>
              <c:idx val="55"/>
              <c:layout>
                <c:manualLayout>
                  <c:x val="-3.1510034263338227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62C-45C4-98A4-AE8D025AABB0}"/>
                </c:ext>
              </c:extLst>
            </c:dLbl>
            <c:dLbl>
              <c:idx val="56"/>
              <c:layout>
                <c:manualLayout>
                  <c:x val="-3.153940283896231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62C-45C4-98A4-AE8D025AABB0}"/>
                </c:ext>
              </c:extLst>
            </c:dLbl>
            <c:dLbl>
              <c:idx val="57"/>
              <c:layout>
                <c:manualLayout>
                  <c:x val="-3.1536955457660302E-3"/>
                  <c:y val="3.21502057762879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2C-45C4-98A4-AE8D025AABB0}"/>
                </c:ext>
              </c:extLst>
            </c:dLbl>
            <c:dLbl>
              <c:idx val="58"/>
              <c:layout>
                <c:manualLayout>
                  <c:x val="1.3938203622124327E-2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2C-45C4-98A4-AE8D025AABB0}"/>
                </c:ext>
              </c:extLst>
            </c:dLbl>
            <c:dLbl>
              <c:idx val="59"/>
              <c:layout>
                <c:manualLayout>
                  <c:x val="-4.856277533039648E-3"/>
                  <c:y val="8.43942901234567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5976505139493E-2"/>
                      <c:h val="1.77613811728395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B-C62C-45C4-98A4-AE8D025AABB0}"/>
                </c:ext>
              </c:extLst>
            </c:dLbl>
            <c:dLbl>
              <c:idx val="60"/>
              <c:layout>
                <c:manualLayout>
                  <c:x val="-3.1720509055310248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2C-45C4-98A4-AE8D025AABB0}"/>
                </c:ext>
              </c:extLst>
            </c:dLbl>
            <c:dLbl>
              <c:idx val="61"/>
              <c:layout>
                <c:manualLayout>
                  <c:x val="-6.3104503181595694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62C-45C4-98A4-AE8D025AABB0}"/>
                </c:ext>
              </c:extLst>
            </c:dLbl>
            <c:dLbl>
              <c:idx val="62"/>
              <c:layout>
                <c:manualLayout>
                  <c:x val="-3.2065589818893784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2C-45C4-98A4-AE8D025AABB0}"/>
                </c:ext>
              </c:extLst>
            </c:dLbl>
            <c:dLbl>
              <c:idx val="63"/>
              <c:layout>
                <c:manualLayout>
                  <c:x val="-3.062041116005816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2C-45C4-98A4-AE8D025AABB0}"/>
                </c:ext>
              </c:extLst>
            </c:dLbl>
            <c:dLbl>
              <c:idx val="64"/>
              <c:layout>
                <c:manualLayout>
                  <c:x val="-3.3958639255996085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2C-45C4-98A4-AE8D025AABB0}"/>
                </c:ext>
              </c:extLst>
            </c:dLbl>
            <c:dLbl>
              <c:idx val="65"/>
              <c:layout>
                <c:manualLayout>
                  <c:x val="-3.2541605482135257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62C-45C4-98A4-AE8D025AABB0}"/>
                </c:ext>
              </c:extLst>
            </c:dLbl>
            <c:dLbl>
              <c:idx val="66"/>
              <c:layout>
                <c:manualLayout>
                  <c:x val="-1.6987273617230705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2C-45C4-98A4-AE8D025AABB0}"/>
                </c:ext>
              </c:extLst>
            </c:dLbl>
            <c:dLbl>
              <c:idx val="6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62C-45C4-98A4-AE8D025AABB0}"/>
                </c:ext>
              </c:extLst>
            </c:dLbl>
            <c:dLbl>
              <c:idx val="6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62C-45C4-98A4-AE8D025AABB0}"/>
                </c:ext>
              </c:extLst>
            </c:dLbl>
            <c:dLbl>
              <c:idx val="69"/>
              <c:layout>
                <c:manualLayout>
                  <c:x val="1.70978952520802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62C-45C4-98A4-AE8D025AABB0}"/>
                </c:ext>
              </c:extLst>
            </c:dLbl>
            <c:dLbl>
              <c:idx val="70"/>
              <c:layout>
                <c:manualLayout>
                  <c:x val="-3.1080518844835456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62C-45C4-98A4-AE8D025AABB0}"/>
                </c:ext>
              </c:extLst>
            </c:dLbl>
            <c:dLbl>
              <c:idx val="71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62C-45C4-98A4-AE8D025AABB0}"/>
                </c:ext>
              </c:extLst>
            </c:dLbl>
            <c:dLbl>
              <c:idx val="72"/>
              <c:layout>
                <c:manualLayout>
                  <c:x val="-6.21549192364170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62C-45C4-98A4-AE8D025AABB0}"/>
                </c:ext>
              </c:extLst>
            </c:dLbl>
            <c:dLbl>
              <c:idx val="7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62C-45C4-98A4-AE8D025AABB0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市区町村別_長期入院!$CD$5:$CD$78</c:f>
              <c:numCache>
                <c:formatCode>General</c:formatCode>
                <c:ptCount val="74"/>
                <c:pt idx="0">
                  <c:v>-1.0000000000000009</c:v>
                </c:pt>
                <c:pt idx="1">
                  <c:v>1.9999999999999991</c:v>
                </c:pt>
                <c:pt idx="2">
                  <c:v>-0.60000000000000053</c:v>
                </c:pt>
                <c:pt idx="3">
                  <c:v>-3.8000000000000007</c:v>
                </c:pt>
                <c:pt idx="4">
                  <c:v>-0.99999999999999811</c:v>
                </c:pt>
                <c:pt idx="5">
                  <c:v>-3.5000000000000004</c:v>
                </c:pt>
                <c:pt idx="6">
                  <c:v>2.5999999999999996</c:v>
                </c:pt>
                <c:pt idx="7">
                  <c:v>-4.3</c:v>
                </c:pt>
                <c:pt idx="8">
                  <c:v>-0.40000000000000036</c:v>
                </c:pt>
                <c:pt idx="9">
                  <c:v>3.9999999999999982</c:v>
                </c:pt>
                <c:pt idx="10">
                  <c:v>0.30000000000000027</c:v>
                </c:pt>
                <c:pt idx="11">
                  <c:v>-0.30000000000000027</c:v>
                </c:pt>
                <c:pt idx="12">
                  <c:v>-3</c:v>
                </c:pt>
                <c:pt idx="13">
                  <c:v>-4.2000000000000011</c:v>
                </c:pt>
                <c:pt idx="14">
                  <c:v>1.1999999999999984</c:v>
                </c:pt>
                <c:pt idx="15">
                  <c:v>-1.2000000000000011</c:v>
                </c:pt>
                <c:pt idx="16">
                  <c:v>-3.9999999999999996</c:v>
                </c:pt>
                <c:pt idx="17">
                  <c:v>-0.9000000000000008</c:v>
                </c:pt>
                <c:pt idx="18">
                  <c:v>0.30000000000000027</c:v>
                </c:pt>
                <c:pt idx="19">
                  <c:v>1.3999999999999986</c:v>
                </c:pt>
                <c:pt idx="20">
                  <c:v>1.4000000000000012</c:v>
                </c:pt>
                <c:pt idx="21">
                  <c:v>-2.3999999999999995</c:v>
                </c:pt>
                <c:pt idx="22">
                  <c:v>-1.0000000000000009</c:v>
                </c:pt>
                <c:pt idx="23">
                  <c:v>-4.5</c:v>
                </c:pt>
                <c:pt idx="24">
                  <c:v>3.0999999999999988</c:v>
                </c:pt>
                <c:pt idx="25">
                  <c:v>-0.70000000000000062</c:v>
                </c:pt>
                <c:pt idx="26">
                  <c:v>-1.100000000000001</c:v>
                </c:pt>
                <c:pt idx="27">
                  <c:v>-1.9999999999999991</c:v>
                </c:pt>
                <c:pt idx="28">
                  <c:v>-1.0000000000000009</c:v>
                </c:pt>
                <c:pt idx="29">
                  <c:v>1.1999999999999984</c:v>
                </c:pt>
                <c:pt idx="30">
                  <c:v>-0.80000000000000071</c:v>
                </c:pt>
                <c:pt idx="31">
                  <c:v>-0.20000000000000018</c:v>
                </c:pt>
                <c:pt idx="32">
                  <c:v>0.9000000000000008</c:v>
                </c:pt>
                <c:pt idx="33">
                  <c:v>-2.9</c:v>
                </c:pt>
                <c:pt idx="34">
                  <c:v>-1.899999999999999</c:v>
                </c:pt>
                <c:pt idx="35">
                  <c:v>2.2999999999999994</c:v>
                </c:pt>
                <c:pt idx="36">
                  <c:v>0.30000000000000027</c:v>
                </c:pt>
                <c:pt idx="37">
                  <c:v>1.5999999999999988</c:v>
                </c:pt>
                <c:pt idx="38">
                  <c:v>-3.8000000000000007</c:v>
                </c:pt>
                <c:pt idx="39">
                  <c:v>-0.89999999999999802</c:v>
                </c:pt>
                <c:pt idx="40">
                  <c:v>-5.6999999999999993</c:v>
                </c:pt>
                <c:pt idx="41">
                  <c:v>-0.70000000000000062</c:v>
                </c:pt>
                <c:pt idx="42">
                  <c:v>-1.9999999999999991</c:v>
                </c:pt>
                <c:pt idx="43">
                  <c:v>-1.9000000000000017</c:v>
                </c:pt>
                <c:pt idx="44">
                  <c:v>1.2000000000000011</c:v>
                </c:pt>
                <c:pt idx="45">
                  <c:v>-0.39999999999999758</c:v>
                </c:pt>
                <c:pt idx="46">
                  <c:v>-2.9000000000000026</c:v>
                </c:pt>
                <c:pt idx="47">
                  <c:v>-1.7999999999999989</c:v>
                </c:pt>
                <c:pt idx="48">
                  <c:v>-2.4000000000000021</c:v>
                </c:pt>
                <c:pt idx="49">
                  <c:v>-1.7000000000000015</c:v>
                </c:pt>
                <c:pt idx="50">
                  <c:v>-0.10000000000000009</c:v>
                </c:pt>
                <c:pt idx="51">
                  <c:v>-2.9</c:v>
                </c:pt>
                <c:pt idx="52">
                  <c:v>3.4000000000000004</c:v>
                </c:pt>
                <c:pt idx="53">
                  <c:v>-1.9999999999999991</c:v>
                </c:pt>
                <c:pt idx="54">
                  <c:v>-3.3000000000000003</c:v>
                </c:pt>
                <c:pt idx="55">
                  <c:v>-4.7000000000000011</c:v>
                </c:pt>
                <c:pt idx="56">
                  <c:v>4.0000000000000009</c:v>
                </c:pt>
                <c:pt idx="57">
                  <c:v>-0.30000000000000027</c:v>
                </c:pt>
                <c:pt idx="58">
                  <c:v>-0.89999999999999802</c:v>
                </c:pt>
                <c:pt idx="59">
                  <c:v>-3.6000000000000005</c:v>
                </c:pt>
                <c:pt idx="60">
                  <c:v>-1.2999999999999985</c:v>
                </c:pt>
                <c:pt idx="61">
                  <c:v>-5.200000000000002</c:v>
                </c:pt>
                <c:pt idx="62">
                  <c:v>-4.0000000000000009</c:v>
                </c:pt>
                <c:pt idx="63">
                  <c:v>-4.3000000000000007</c:v>
                </c:pt>
                <c:pt idx="64">
                  <c:v>1.4999999999999987</c:v>
                </c:pt>
                <c:pt idx="65">
                  <c:v>4.5</c:v>
                </c:pt>
                <c:pt idx="66">
                  <c:v>-0.20000000000000018</c:v>
                </c:pt>
                <c:pt idx="67">
                  <c:v>4.0000000000000009</c:v>
                </c:pt>
                <c:pt idx="68">
                  <c:v>-0.30000000000000027</c:v>
                </c:pt>
                <c:pt idx="69">
                  <c:v>-5.6000000000000005</c:v>
                </c:pt>
                <c:pt idx="70">
                  <c:v>-2.8</c:v>
                </c:pt>
                <c:pt idx="71">
                  <c:v>-4.1999999999999993</c:v>
                </c:pt>
                <c:pt idx="72">
                  <c:v>-5.5000000000000018</c:v>
                </c:pt>
                <c:pt idx="73">
                  <c:v>3.2999999999999989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C62C-45C4-98A4-AE8D025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C62C-45C4-98A4-AE8D025AABB0}"/>
              </c:ext>
            </c:extLst>
          </c:dPt>
          <c:dLbls>
            <c:dLbl>
              <c:idx val="0"/>
              <c:layout>
                <c:manualLayout>
                  <c:x val="-0.18272405775819872"/>
                  <c:y val="-0.86966973701131689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7464512971120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C62C-45C4-98A4-AE8D025AABB0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市区町村別_長期入院!$CZ$5:$CZ$78</c:f>
              <c:numCache>
                <c:formatCode>General</c:formatCode>
                <c:ptCount val="74"/>
                <c:pt idx="0">
                  <c:v>-1.1999999999999984</c:v>
                </c:pt>
                <c:pt idx="1">
                  <c:v>-1.1999999999999984</c:v>
                </c:pt>
                <c:pt idx="2">
                  <c:v>-1.1999999999999984</c:v>
                </c:pt>
                <c:pt idx="3">
                  <c:v>-1.1999999999999984</c:v>
                </c:pt>
                <c:pt idx="4">
                  <c:v>-1.1999999999999984</c:v>
                </c:pt>
                <c:pt idx="5">
                  <c:v>-1.1999999999999984</c:v>
                </c:pt>
                <c:pt idx="6">
                  <c:v>-1.1999999999999984</c:v>
                </c:pt>
                <c:pt idx="7">
                  <c:v>-1.1999999999999984</c:v>
                </c:pt>
                <c:pt idx="8">
                  <c:v>-1.1999999999999984</c:v>
                </c:pt>
                <c:pt idx="9">
                  <c:v>-1.1999999999999984</c:v>
                </c:pt>
                <c:pt idx="10">
                  <c:v>-1.1999999999999984</c:v>
                </c:pt>
                <c:pt idx="11">
                  <c:v>-1.1999999999999984</c:v>
                </c:pt>
                <c:pt idx="12">
                  <c:v>-1.1999999999999984</c:v>
                </c:pt>
                <c:pt idx="13">
                  <c:v>-1.1999999999999984</c:v>
                </c:pt>
                <c:pt idx="14">
                  <c:v>-1.1999999999999984</c:v>
                </c:pt>
                <c:pt idx="15">
                  <c:v>-1.1999999999999984</c:v>
                </c:pt>
                <c:pt idx="16">
                  <c:v>-1.1999999999999984</c:v>
                </c:pt>
                <c:pt idx="17">
                  <c:v>-1.1999999999999984</c:v>
                </c:pt>
                <c:pt idx="18">
                  <c:v>-1.1999999999999984</c:v>
                </c:pt>
                <c:pt idx="19">
                  <c:v>-1.1999999999999984</c:v>
                </c:pt>
                <c:pt idx="20">
                  <c:v>-1.1999999999999984</c:v>
                </c:pt>
                <c:pt idx="21">
                  <c:v>-1.1999999999999984</c:v>
                </c:pt>
                <c:pt idx="22">
                  <c:v>-1.1999999999999984</c:v>
                </c:pt>
                <c:pt idx="23">
                  <c:v>-1.1999999999999984</c:v>
                </c:pt>
                <c:pt idx="24">
                  <c:v>-1.1999999999999984</c:v>
                </c:pt>
                <c:pt idx="25">
                  <c:v>-1.1999999999999984</c:v>
                </c:pt>
                <c:pt idx="26">
                  <c:v>-1.1999999999999984</c:v>
                </c:pt>
                <c:pt idx="27">
                  <c:v>-1.1999999999999984</c:v>
                </c:pt>
                <c:pt idx="28">
                  <c:v>-1.1999999999999984</c:v>
                </c:pt>
                <c:pt idx="29">
                  <c:v>-1.1999999999999984</c:v>
                </c:pt>
                <c:pt idx="30">
                  <c:v>-1.1999999999999984</c:v>
                </c:pt>
                <c:pt idx="31">
                  <c:v>-1.1999999999999984</c:v>
                </c:pt>
                <c:pt idx="32">
                  <c:v>-1.1999999999999984</c:v>
                </c:pt>
                <c:pt idx="33">
                  <c:v>-1.1999999999999984</c:v>
                </c:pt>
                <c:pt idx="34">
                  <c:v>-1.1999999999999984</c:v>
                </c:pt>
                <c:pt idx="35">
                  <c:v>-1.1999999999999984</c:v>
                </c:pt>
                <c:pt idx="36">
                  <c:v>-1.1999999999999984</c:v>
                </c:pt>
                <c:pt idx="37">
                  <c:v>-1.1999999999999984</c:v>
                </c:pt>
                <c:pt idx="38">
                  <c:v>-1.1999999999999984</c:v>
                </c:pt>
                <c:pt idx="39">
                  <c:v>-1.1999999999999984</c:v>
                </c:pt>
                <c:pt idx="40">
                  <c:v>-1.1999999999999984</c:v>
                </c:pt>
                <c:pt idx="41">
                  <c:v>-1.1999999999999984</c:v>
                </c:pt>
                <c:pt idx="42">
                  <c:v>-1.1999999999999984</c:v>
                </c:pt>
                <c:pt idx="43">
                  <c:v>-1.1999999999999984</c:v>
                </c:pt>
                <c:pt idx="44">
                  <c:v>-1.1999999999999984</c:v>
                </c:pt>
                <c:pt idx="45">
                  <c:v>-1.1999999999999984</c:v>
                </c:pt>
                <c:pt idx="46">
                  <c:v>-1.1999999999999984</c:v>
                </c:pt>
                <c:pt idx="47">
                  <c:v>-1.1999999999999984</c:v>
                </c:pt>
                <c:pt idx="48">
                  <c:v>-1.1999999999999984</c:v>
                </c:pt>
                <c:pt idx="49">
                  <c:v>-1.1999999999999984</c:v>
                </c:pt>
                <c:pt idx="50">
                  <c:v>-1.1999999999999984</c:v>
                </c:pt>
                <c:pt idx="51">
                  <c:v>-1.1999999999999984</c:v>
                </c:pt>
                <c:pt idx="52">
                  <c:v>-1.1999999999999984</c:v>
                </c:pt>
                <c:pt idx="53">
                  <c:v>-1.1999999999999984</c:v>
                </c:pt>
                <c:pt idx="54">
                  <c:v>-1.1999999999999984</c:v>
                </c:pt>
                <c:pt idx="55">
                  <c:v>-1.1999999999999984</c:v>
                </c:pt>
                <c:pt idx="56">
                  <c:v>-1.1999999999999984</c:v>
                </c:pt>
                <c:pt idx="57">
                  <c:v>-1.1999999999999984</c:v>
                </c:pt>
                <c:pt idx="58">
                  <c:v>-1.1999999999999984</c:v>
                </c:pt>
                <c:pt idx="59">
                  <c:v>-1.1999999999999984</c:v>
                </c:pt>
                <c:pt idx="60">
                  <c:v>-1.1999999999999984</c:v>
                </c:pt>
                <c:pt idx="61">
                  <c:v>-1.1999999999999984</c:v>
                </c:pt>
                <c:pt idx="62">
                  <c:v>-1.1999999999999984</c:v>
                </c:pt>
                <c:pt idx="63">
                  <c:v>-1.1999999999999984</c:v>
                </c:pt>
                <c:pt idx="64">
                  <c:v>-1.1999999999999984</c:v>
                </c:pt>
                <c:pt idx="65">
                  <c:v>-1.1999999999999984</c:v>
                </c:pt>
                <c:pt idx="66">
                  <c:v>-1.1999999999999984</c:v>
                </c:pt>
                <c:pt idx="67">
                  <c:v>-1.1999999999999984</c:v>
                </c:pt>
                <c:pt idx="68">
                  <c:v>-1.1999999999999984</c:v>
                </c:pt>
                <c:pt idx="69">
                  <c:v>-1.1999999999999984</c:v>
                </c:pt>
                <c:pt idx="70">
                  <c:v>-1.1999999999999984</c:v>
                </c:pt>
                <c:pt idx="71">
                  <c:v>-1.1999999999999984</c:v>
                </c:pt>
                <c:pt idx="72">
                  <c:v>-1.1999999999999984</c:v>
                </c:pt>
                <c:pt idx="73">
                  <c:v>-1.1999999999999984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C62C-45C4-98A4-AE8D025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41517376407244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市区町村別_長期入院!$CG$4</c:f>
              <c:strCache>
                <c:ptCount val="1"/>
                <c:pt idx="0">
                  <c:v>前年度との差分(80歳～84歳)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768477728824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8-43D9-AA85-930D75C6E678}"/>
                </c:ext>
              </c:extLst>
            </c:dLbl>
            <c:dLbl>
              <c:idx val="1"/>
              <c:layout>
                <c:manualLayout>
                  <c:x val="-7.77272728387561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8-43D9-AA85-930D75C6E678}"/>
                </c:ext>
              </c:extLst>
            </c:dLbl>
            <c:dLbl>
              <c:idx val="2"/>
              <c:layout>
                <c:manualLayout>
                  <c:x val="-4.68144240666975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8-43D9-AA85-930D75C6E678}"/>
                </c:ext>
              </c:extLst>
            </c:dLbl>
            <c:dLbl>
              <c:idx val="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8-43D9-AA85-930D75C6E678}"/>
                </c:ext>
              </c:extLst>
            </c:dLbl>
            <c:dLbl>
              <c:idx val="4"/>
              <c:layout>
                <c:manualLayout>
                  <c:x val="3.6710719535801044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8-43D9-AA85-930D75C6E678}"/>
                </c:ext>
              </c:extLst>
            </c:dLbl>
            <c:dLbl>
              <c:idx val="5"/>
              <c:layout>
                <c:manualLayout>
                  <c:x val="-4.6599363680861474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8-43D9-AA85-930D75C6E678}"/>
                </c:ext>
              </c:extLst>
            </c:dLbl>
            <c:dLbl>
              <c:idx val="6"/>
              <c:layout>
                <c:manualLayout>
                  <c:x val="9.32905041605470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8-43D9-AA85-930D75C6E678}"/>
                </c:ext>
              </c:extLst>
            </c:dLbl>
            <c:dLbl>
              <c:idx val="7"/>
              <c:layout>
                <c:manualLayout>
                  <c:x val="9.3325991189427311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8-43D9-AA85-930D75C6E678}"/>
                </c:ext>
              </c:extLst>
            </c:dLbl>
            <c:dLbl>
              <c:idx val="8"/>
              <c:layout>
                <c:manualLayout>
                  <c:x val="-3.1032794909446608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8-43D9-AA85-930D75C6E678}"/>
                </c:ext>
              </c:extLst>
            </c:dLbl>
            <c:dLbl>
              <c:idx val="9"/>
              <c:layout>
                <c:manualLayout>
                  <c:x val="-3.1043808125305636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8-43D9-AA85-930D75C6E678}"/>
                </c:ext>
              </c:extLst>
            </c:dLbl>
            <c:dLbl>
              <c:idx val="10"/>
              <c:layout>
                <c:manualLayout>
                  <c:x val="-3.1057268722466959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38-43D9-AA85-930D75C6E678}"/>
                </c:ext>
              </c:extLst>
            </c:dLbl>
            <c:dLbl>
              <c:idx val="11"/>
              <c:layout>
                <c:manualLayout>
                  <c:x val="-4.5118697993146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8-43D9-AA85-930D75C6E678}"/>
                </c:ext>
              </c:extLst>
            </c:dLbl>
            <c:dLbl>
              <c:idx val="12"/>
              <c:layout>
                <c:manualLayout>
                  <c:x val="-2.957905041605482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8-43D9-AA85-930D75C6E678}"/>
                </c:ext>
              </c:extLst>
            </c:dLbl>
            <c:dLbl>
              <c:idx val="13"/>
              <c:layout>
                <c:manualLayout>
                  <c:x val="-4.5130934899657365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8-43D9-AA85-930D75C6E678}"/>
                </c:ext>
              </c:extLst>
            </c:dLbl>
            <c:dLbl>
              <c:idx val="14"/>
              <c:layout>
                <c:manualLayout>
                  <c:x val="-2.95766030347522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8-43D9-AA85-930D75C6E678}"/>
                </c:ext>
              </c:extLst>
            </c:dLbl>
            <c:dLbl>
              <c:idx val="15"/>
              <c:layout>
                <c:manualLayout>
                  <c:x val="-2.95790504160548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38-43D9-AA85-930D75C6E678}"/>
                </c:ext>
              </c:extLst>
            </c:dLbl>
            <c:dLbl>
              <c:idx val="16"/>
              <c:layout>
                <c:manualLayout>
                  <c:x val="-4.513093489965736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38-43D9-AA85-930D75C6E678}"/>
                </c:ext>
              </c:extLst>
            </c:dLbl>
            <c:dLbl>
              <c:idx val="17"/>
              <c:layout>
                <c:manualLayout>
                  <c:x val="-4.5118697993147333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8-43D9-AA85-930D75C6E678}"/>
                </c:ext>
              </c:extLst>
            </c:dLbl>
            <c:dLbl>
              <c:idx val="18"/>
              <c:layout>
                <c:manualLayout>
                  <c:x val="1.1027777777777664E-2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38-43D9-AA85-930D75C6E678}"/>
                </c:ext>
              </c:extLst>
            </c:dLbl>
            <c:dLbl>
              <c:idx val="19"/>
              <c:layout>
                <c:manualLayout>
                  <c:x val="-2.960230053842331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38-43D9-AA85-930D75C6E678}"/>
                </c:ext>
              </c:extLst>
            </c:dLbl>
            <c:dLbl>
              <c:idx val="20"/>
              <c:layout>
                <c:manualLayout>
                  <c:x val="1.5540871267744085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38-43D9-AA85-930D75C6E678}"/>
                </c:ext>
              </c:extLst>
            </c:dLbl>
            <c:dLbl>
              <c:idx val="21"/>
              <c:layout>
                <c:manualLayout>
                  <c:x val="-2.97136563876646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38-43D9-AA85-930D75C6E678}"/>
                </c:ext>
              </c:extLst>
            </c:dLbl>
            <c:dLbl>
              <c:idx val="22"/>
              <c:layout>
                <c:manualLayout>
                  <c:x val="-4.526676456191989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38-43D9-AA85-930D75C6E678}"/>
                </c:ext>
              </c:extLst>
            </c:dLbl>
            <c:dLbl>
              <c:idx val="23"/>
              <c:layout>
                <c:manualLayout>
                  <c:x val="-6.0811306901615274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38-43D9-AA85-930D75C6E678}"/>
                </c:ext>
              </c:extLst>
            </c:dLbl>
            <c:dLbl>
              <c:idx val="24"/>
              <c:layout>
                <c:manualLayout>
                  <c:x val="-4.52704356338717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38-43D9-AA85-930D75C6E678}"/>
                </c:ext>
              </c:extLst>
            </c:dLbl>
            <c:dLbl>
              <c:idx val="25"/>
              <c:layout>
                <c:manualLayout>
                  <c:x val="-4.525697503671072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38-43D9-AA85-930D75C6E678}"/>
                </c:ext>
              </c:extLst>
            </c:dLbl>
            <c:dLbl>
              <c:idx val="26"/>
              <c:layout>
                <c:manualLayout>
                  <c:x val="1.2567547723935389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38-43D9-AA85-930D75C6E678}"/>
                </c:ext>
              </c:extLst>
            </c:dLbl>
            <c:dLbl>
              <c:idx val="27"/>
              <c:layout>
                <c:manualLayout>
                  <c:x val="1.3972344591287322E-2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38-43D9-AA85-930D75C6E678}"/>
                </c:ext>
              </c:extLst>
            </c:dLbl>
            <c:dLbl>
              <c:idx val="28"/>
              <c:layout>
                <c:manualLayout>
                  <c:x val="-2.97442486539402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38-43D9-AA85-930D75C6E678}"/>
                </c:ext>
              </c:extLst>
            </c:dLbl>
            <c:dLbl>
              <c:idx val="29"/>
              <c:layout>
                <c:manualLayout>
                  <c:x val="-3.6112946647087044E-3"/>
                  <c:y val="5.48520293771492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00011072844741E-2"/>
                      <c:h val="1.68263596589497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7A38-43D9-AA85-930D75C6E678}"/>
                </c:ext>
              </c:extLst>
            </c:dLbl>
            <c:dLbl>
              <c:idx val="30"/>
              <c:layout>
                <c:manualLayout>
                  <c:x val="1.4112334801762171E-2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38-43D9-AA85-930D75C6E678}"/>
                </c:ext>
              </c:extLst>
            </c:dLbl>
            <c:dLbl>
              <c:idx val="31"/>
              <c:layout>
                <c:manualLayout>
                  <c:x val="-4.6798825256975035E-3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38-43D9-AA85-930D75C6E678}"/>
                </c:ext>
              </c:extLst>
            </c:dLbl>
            <c:dLbl>
              <c:idx val="32"/>
              <c:layout>
                <c:manualLayout>
                  <c:x val="-4.8272148800782592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38-43D9-AA85-930D75C6E678}"/>
                </c:ext>
              </c:extLst>
            </c:dLbl>
            <c:dLbl>
              <c:idx val="33"/>
              <c:layout>
                <c:manualLayout>
                  <c:x val="-3.1260401370533531E-3"/>
                  <c:y val="-1.0434781507766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38-43D9-AA85-930D75C6E678}"/>
                </c:ext>
              </c:extLst>
            </c:dLbl>
            <c:dLbl>
              <c:idx val="34"/>
              <c:layout>
                <c:manualLayout>
                  <c:x val="4.6428046989721002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38-43D9-AA85-930D75C6E678}"/>
                </c:ext>
              </c:extLst>
            </c:dLbl>
            <c:dLbl>
              <c:idx val="35"/>
              <c:layout>
                <c:manualLayout>
                  <c:x val="-3.2754527655408715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38-43D9-AA85-930D75C6E678}"/>
                </c:ext>
              </c:extLst>
            </c:dLbl>
            <c:dLbl>
              <c:idx val="36"/>
              <c:layout>
                <c:manualLayout>
                  <c:x val="-4.8294175232500656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38-43D9-AA85-930D75C6E678}"/>
                </c:ext>
              </c:extLst>
            </c:dLbl>
            <c:dLbl>
              <c:idx val="37"/>
              <c:layout>
                <c:manualLayout>
                  <c:x val="-3.2777777777777206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38-43D9-AA85-930D75C6E678}"/>
                </c:ext>
              </c:extLst>
            </c:dLbl>
            <c:dLbl>
              <c:idx val="38"/>
              <c:layout>
                <c:manualLayout>
                  <c:x val="-3.2821830641213902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38-43D9-AA85-930D75C6E678}"/>
                </c:ext>
              </c:extLst>
            </c:dLbl>
            <c:dLbl>
              <c:idx val="39"/>
              <c:layout>
                <c:manualLayout>
                  <c:x val="-4.6911404796867355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38-43D9-AA85-930D75C6E678}"/>
                </c:ext>
              </c:extLst>
            </c:dLbl>
            <c:dLbl>
              <c:idx val="40"/>
              <c:layout>
                <c:manualLayout>
                  <c:x val="-4.8383504650024471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38-43D9-AA85-930D75C6E678}"/>
                </c:ext>
              </c:extLst>
            </c:dLbl>
            <c:dLbl>
              <c:idx val="41"/>
              <c:layout>
                <c:manualLayout>
                  <c:x val="-1.7816935878609886E-4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38-43D9-AA85-930D75C6E678}"/>
                </c:ext>
              </c:extLst>
            </c:dLbl>
            <c:dLbl>
              <c:idx val="42"/>
              <c:layout>
                <c:manualLayout>
                  <c:x val="-4.8407978463044544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38-43D9-AA85-930D75C6E678}"/>
                </c:ext>
              </c:extLst>
            </c:dLbl>
            <c:dLbl>
              <c:idx val="43"/>
              <c:layout>
                <c:manualLayout>
                  <c:x val="-4.6937102300538425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38-43D9-AA85-930D75C6E678}"/>
                </c:ext>
              </c:extLst>
            </c:dLbl>
            <c:dLbl>
              <c:idx val="44"/>
              <c:layout>
                <c:manualLayout>
                  <c:x val="-6.2453499755262439E-3"/>
                  <c:y val="-1.66962834467956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38-43D9-AA85-930D75C6E678}"/>
                </c:ext>
              </c:extLst>
            </c:dLbl>
            <c:dLbl>
              <c:idx val="45"/>
              <c:layout>
                <c:manualLayout>
                  <c:x val="-4.6940773372491432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A38-43D9-AA85-930D75C6E678}"/>
                </c:ext>
              </c:extLst>
            </c:dLbl>
            <c:dLbl>
              <c:idx val="46"/>
              <c:layout>
                <c:manualLayout>
                  <c:x val="-4.8415320606950566E-3"/>
                  <c:y val="1.60751028731728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38-43D9-AA85-930D75C6E678}"/>
                </c:ext>
              </c:extLst>
            </c:dLbl>
            <c:dLbl>
              <c:idx val="47"/>
              <c:layout>
                <c:manualLayout>
                  <c:x val="-3.2895252080274106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A38-43D9-AA85-930D75C6E678}"/>
                </c:ext>
              </c:extLst>
            </c:dLbl>
            <c:dLbl>
              <c:idx val="48"/>
              <c:layout>
                <c:manualLayout>
                  <c:x val="-7.8018844836025454E-3"/>
                  <c:y val="7.912930550909480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38-43D9-AA85-930D75C6E678}"/>
                </c:ext>
              </c:extLst>
            </c:dLbl>
            <c:dLbl>
              <c:idx val="49"/>
              <c:layout>
                <c:manualLayout>
                  <c:x val="-4.846059716103882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38-43D9-AA85-930D75C6E678}"/>
                </c:ext>
              </c:extLst>
            </c:dLbl>
            <c:dLbl>
              <c:idx val="50"/>
              <c:layout>
                <c:manualLayout>
                  <c:x val="-4.5517621145374446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38-43D9-AA85-930D75C6E678}"/>
                </c:ext>
              </c:extLst>
            </c:dLbl>
            <c:dLbl>
              <c:idx val="51"/>
              <c:layout>
                <c:manualLayout>
                  <c:x val="-3.1469652471855115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A38-43D9-AA85-930D75C6E678}"/>
                </c:ext>
              </c:extLst>
            </c:dLbl>
            <c:dLbl>
              <c:idx val="52"/>
              <c:layout>
                <c:manualLayout>
                  <c:x val="7.878120411160058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38-43D9-AA85-930D75C6E678}"/>
                </c:ext>
              </c:extLst>
            </c:dLbl>
            <c:dLbl>
              <c:idx val="53"/>
              <c:layout>
                <c:manualLayout>
                  <c:x val="-4.7034997552618694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A38-43D9-AA85-930D75C6E678}"/>
                </c:ext>
              </c:extLst>
            </c:dLbl>
            <c:dLbl>
              <c:idx val="54"/>
              <c:layout>
                <c:manualLayout>
                  <c:x val="7.7267498776309347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38-43D9-AA85-930D75C6E678}"/>
                </c:ext>
              </c:extLst>
            </c:dLbl>
            <c:dLbl>
              <c:idx val="55"/>
              <c:layout>
                <c:manualLayout>
                  <c:x val="-3.1539402838963448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A38-43D9-AA85-930D75C6E678}"/>
                </c:ext>
              </c:extLst>
            </c:dLbl>
            <c:dLbl>
              <c:idx val="56"/>
              <c:layout>
                <c:manualLayout>
                  <c:x val="-4.6988497307880565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38-43D9-AA85-930D75C6E678}"/>
                </c:ext>
              </c:extLst>
            </c:dLbl>
            <c:dLbl>
              <c:idx val="57"/>
              <c:layout>
                <c:manualLayout>
                  <c:x val="-4.7085168869309838E-3"/>
                  <c:y val="3.21502057762879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A38-43D9-AA85-930D75C6E678}"/>
                </c:ext>
              </c:extLst>
            </c:dLbl>
            <c:dLbl>
              <c:idx val="58"/>
              <c:layout>
                <c:manualLayout>
                  <c:x val="-6.2650513950074562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38-43D9-AA85-930D75C6E678}"/>
                </c:ext>
              </c:extLst>
            </c:dLbl>
            <c:dLbl>
              <c:idx val="59"/>
              <c:layout>
                <c:manualLayout>
                  <c:x val="1.0682697014194812E-2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A38-43D9-AA85-930D75C6E678}"/>
                </c:ext>
              </c:extLst>
            </c:dLbl>
            <c:dLbl>
              <c:idx val="60"/>
              <c:layout>
                <c:manualLayout>
                  <c:x val="-4.7262604013705335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A38-43D9-AA85-930D75C6E678}"/>
                </c:ext>
              </c:extLst>
            </c:dLbl>
            <c:dLbl>
              <c:idx val="61"/>
              <c:layout>
                <c:manualLayout>
                  <c:x val="-1.6478218306412709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A38-43D9-AA85-930D75C6E678}"/>
                </c:ext>
              </c:extLst>
            </c:dLbl>
            <c:dLbl>
              <c:idx val="62"/>
              <c:layout>
                <c:manualLayout>
                  <c:x val="-6.3149779735682818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A38-43D9-AA85-930D75C6E678}"/>
                </c:ext>
              </c:extLst>
            </c:dLbl>
            <c:dLbl>
              <c:idx val="63"/>
              <c:layout>
                <c:manualLayout>
                  <c:x val="6.2623592755751342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A38-43D9-AA85-930D75C6E678}"/>
                </c:ext>
              </c:extLst>
            </c:dLbl>
            <c:dLbl>
              <c:idx val="64"/>
              <c:layout>
                <c:manualLayout>
                  <c:x val="-6.5040381791484254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38-43D9-AA85-930D75C6E678}"/>
                </c:ext>
              </c:extLst>
            </c:dLbl>
            <c:dLbl>
              <c:idx val="65"/>
              <c:layout>
                <c:manualLayout>
                  <c:x val="-4.8082476749877635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A38-43D9-AA85-930D75C6E678}"/>
                </c:ext>
              </c:extLst>
            </c:dLbl>
            <c:dLbl>
              <c:idx val="66"/>
              <c:layout>
                <c:manualLayout>
                  <c:x val="-1.6987273617230705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38-43D9-AA85-930D75C6E678}"/>
                </c:ext>
              </c:extLst>
            </c:dLbl>
            <c:dLbl>
              <c:idx val="6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A38-43D9-AA85-930D75C6E678}"/>
                </c:ext>
              </c:extLst>
            </c:dLbl>
            <c:dLbl>
              <c:idx val="68"/>
              <c:layout>
                <c:manualLayout>
                  <c:x val="1.0878609887420461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A38-43D9-AA85-930D75C6E678}"/>
                </c:ext>
              </c:extLst>
            </c:dLbl>
            <c:dLbl>
              <c:idx val="6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A38-43D9-AA85-930D75C6E678}"/>
                </c:ext>
              </c:extLst>
            </c:dLbl>
            <c:dLbl>
              <c:idx val="70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A38-43D9-AA85-930D75C6E678}"/>
                </c:ext>
              </c:extLst>
            </c:dLbl>
            <c:dLbl>
              <c:idx val="71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A38-43D9-AA85-930D75C6E678}"/>
                </c:ext>
              </c:extLst>
            </c:dLbl>
            <c:dLbl>
              <c:idx val="72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A38-43D9-AA85-930D75C6E678}"/>
                </c:ext>
              </c:extLst>
            </c:dLbl>
            <c:dLbl>
              <c:idx val="7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A38-43D9-AA85-930D75C6E678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市区町村別_長期入院!$CG$5:$CG$78</c:f>
              <c:numCache>
                <c:formatCode>General</c:formatCode>
                <c:ptCount val="74"/>
                <c:pt idx="0">
                  <c:v>-0.9000000000000008</c:v>
                </c:pt>
                <c:pt idx="1">
                  <c:v>-1.3999999999999986</c:v>
                </c:pt>
                <c:pt idx="2">
                  <c:v>-4.1000000000000005</c:v>
                </c:pt>
                <c:pt idx="3">
                  <c:v>1.7000000000000015</c:v>
                </c:pt>
                <c:pt idx="4">
                  <c:v>-1.899999999999999</c:v>
                </c:pt>
                <c:pt idx="5">
                  <c:v>-0.80000000000000071</c:v>
                </c:pt>
                <c:pt idx="6">
                  <c:v>1.6000000000000014</c:v>
                </c:pt>
                <c:pt idx="7">
                  <c:v>-1.2999999999999985</c:v>
                </c:pt>
                <c:pt idx="8">
                  <c:v>-7.0000000000000009</c:v>
                </c:pt>
                <c:pt idx="9">
                  <c:v>-8.1000000000000014</c:v>
                </c:pt>
                <c:pt idx="10">
                  <c:v>0.89999999999999802</c:v>
                </c:pt>
                <c:pt idx="11">
                  <c:v>-0.80000000000000071</c:v>
                </c:pt>
                <c:pt idx="12">
                  <c:v>-4.0000000000000009</c:v>
                </c:pt>
                <c:pt idx="13">
                  <c:v>2.2999999999999994</c:v>
                </c:pt>
                <c:pt idx="14">
                  <c:v>-1.0000000000000009</c:v>
                </c:pt>
                <c:pt idx="15">
                  <c:v>-0.30000000000000027</c:v>
                </c:pt>
                <c:pt idx="16">
                  <c:v>1.0000000000000009</c:v>
                </c:pt>
                <c:pt idx="17">
                  <c:v>-1.3000000000000012</c:v>
                </c:pt>
                <c:pt idx="18">
                  <c:v>-1.5999999999999988</c:v>
                </c:pt>
                <c:pt idx="19">
                  <c:v>-4.9000000000000012</c:v>
                </c:pt>
                <c:pt idx="20">
                  <c:v>-3.8000000000000034</c:v>
                </c:pt>
                <c:pt idx="21">
                  <c:v>-0.60000000000000053</c:v>
                </c:pt>
                <c:pt idx="22">
                  <c:v>2.1999999999999966</c:v>
                </c:pt>
                <c:pt idx="23">
                  <c:v>0.60000000000000053</c:v>
                </c:pt>
                <c:pt idx="24">
                  <c:v>1.4000000000000012</c:v>
                </c:pt>
                <c:pt idx="25">
                  <c:v>-0.9000000000000008</c:v>
                </c:pt>
                <c:pt idx="26">
                  <c:v>1.4999999999999987</c:v>
                </c:pt>
                <c:pt idx="27">
                  <c:v>1.6999999999999988</c:v>
                </c:pt>
                <c:pt idx="28">
                  <c:v>-3.3000000000000003</c:v>
                </c:pt>
                <c:pt idx="29">
                  <c:v>-2.0000000000000018</c:v>
                </c:pt>
                <c:pt idx="30">
                  <c:v>-1.4999999999999987</c:v>
                </c:pt>
                <c:pt idx="31">
                  <c:v>-2.1999999999999966</c:v>
                </c:pt>
                <c:pt idx="32">
                  <c:v>-5.0000000000000018</c:v>
                </c:pt>
                <c:pt idx="33">
                  <c:v>-0.50000000000000044</c:v>
                </c:pt>
                <c:pt idx="34">
                  <c:v>1.7999999999999989</c:v>
                </c:pt>
                <c:pt idx="35">
                  <c:v>-4.5000000000000009</c:v>
                </c:pt>
                <c:pt idx="36">
                  <c:v>-0.80000000000000071</c:v>
                </c:pt>
                <c:pt idx="37">
                  <c:v>-4.6999999999999984</c:v>
                </c:pt>
                <c:pt idx="38">
                  <c:v>0.9000000000000008</c:v>
                </c:pt>
                <c:pt idx="39">
                  <c:v>1.0000000000000009</c:v>
                </c:pt>
                <c:pt idx="40">
                  <c:v>5.3999999999999995</c:v>
                </c:pt>
                <c:pt idx="41">
                  <c:v>0.30000000000000027</c:v>
                </c:pt>
                <c:pt idx="42">
                  <c:v>2.5999999999999996</c:v>
                </c:pt>
                <c:pt idx="43">
                  <c:v>2.8000000000000025</c:v>
                </c:pt>
                <c:pt idx="44">
                  <c:v>-1.4000000000000012</c:v>
                </c:pt>
                <c:pt idx="45">
                  <c:v>2.4000000000000021</c:v>
                </c:pt>
                <c:pt idx="46">
                  <c:v>2.8</c:v>
                </c:pt>
                <c:pt idx="47">
                  <c:v>2.4999999999999996</c:v>
                </c:pt>
                <c:pt idx="48">
                  <c:v>-1.2000000000000011</c:v>
                </c:pt>
                <c:pt idx="49">
                  <c:v>6.4</c:v>
                </c:pt>
                <c:pt idx="50">
                  <c:v>0.79999999999999793</c:v>
                </c:pt>
                <c:pt idx="51">
                  <c:v>4.2000000000000011</c:v>
                </c:pt>
                <c:pt idx="52">
                  <c:v>-5.700000000000002</c:v>
                </c:pt>
                <c:pt idx="53">
                  <c:v>0.69999999999999785</c:v>
                </c:pt>
                <c:pt idx="54">
                  <c:v>0</c:v>
                </c:pt>
                <c:pt idx="55">
                  <c:v>2.9999999999999973</c:v>
                </c:pt>
                <c:pt idx="56">
                  <c:v>-0.20000000000000018</c:v>
                </c:pt>
                <c:pt idx="57">
                  <c:v>2.9999999999999973</c:v>
                </c:pt>
                <c:pt idx="58">
                  <c:v>0.60000000000000053</c:v>
                </c:pt>
                <c:pt idx="59">
                  <c:v>1.5999999999999959</c:v>
                </c:pt>
                <c:pt idx="60">
                  <c:v>3.099999999999997</c:v>
                </c:pt>
                <c:pt idx="61">
                  <c:v>-1.8000000000000016</c:v>
                </c:pt>
                <c:pt idx="62">
                  <c:v>-0.20000000000000018</c:v>
                </c:pt>
                <c:pt idx="63">
                  <c:v>3.7000000000000006</c:v>
                </c:pt>
                <c:pt idx="64">
                  <c:v>-0.50000000000000044</c:v>
                </c:pt>
                <c:pt idx="65">
                  <c:v>-0.40000000000000036</c:v>
                </c:pt>
                <c:pt idx="66">
                  <c:v>-3.8999999999999977</c:v>
                </c:pt>
                <c:pt idx="67">
                  <c:v>-6</c:v>
                </c:pt>
                <c:pt idx="68">
                  <c:v>5.6</c:v>
                </c:pt>
                <c:pt idx="69">
                  <c:v>-7.6000000000000014</c:v>
                </c:pt>
                <c:pt idx="70">
                  <c:v>4.1000000000000005</c:v>
                </c:pt>
                <c:pt idx="71">
                  <c:v>4.1000000000000005</c:v>
                </c:pt>
                <c:pt idx="72">
                  <c:v>7.0000000000000009</c:v>
                </c:pt>
                <c:pt idx="73">
                  <c:v>-0.60000000000000053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7A38-43D9-AA85-930D75C6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7A38-43D9-AA85-930D75C6E678}"/>
              </c:ext>
            </c:extLst>
          </c:dPt>
          <c:dLbls>
            <c:dLbl>
              <c:idx val="0"/>
              <c:layout>
                <c:manualLayout>
                  <c:x val="-3.1628242780225156E-2"/>
                  <c:y val="-0.86864896797839508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7A38-43D9-AA85-930D75C6E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市区町村別_長期入院!$DC$5:$DC$78</c:f>
              <c:numCache>
                <c:formatCode>General</c:formatCode>
                <c:ptCount val="74"/>
                <c:pt idx="0">
                  <c:v>0.30000000000000027</c:v>
                </c:pt>
                <c:pt idx="1">
                  <c:v>0.30000000000000027</c:v>
                </c:pt>
                <c:pt idx="2">
                  <c:v>0.30000000000000027</c:v>
                </c:pt>
                <c:pt idx="3">
                  <c:v>0.30000000000000027</c:v>
                </c:pt>
                <c:pt idx="4">
                  <c:v>0.30000000000000027</c:v>
                </c:pt>
                <c:pt idx="5">
                  <c:v>0.30000000000000027</c:v>
                </c:pt>
                <c:pt idx="6">
                  <c:v>0.30000000000000027</c:v>
                </c:pt>
                <c:pt idx="7">
                  <c:v>0.30000000000000027</c:v>
                </c:pt>
                <c:pt idx="8">
                  <c:v>0.30000000000000027</c:v>
                </c:pt>
                <c:pt idx="9">
                  <c:v>0.30000000000000027</c:v>
                </c:pt>
                <c:pt idx="10">
                  <c:v>0.30000000000000027</c:v>
                </c:pt>
                <c:pt idx="11">
                  <c:v>0.30000000000000027</c:v>
                </c:pt>
                <c:pt idx="12">
                  <c:v>0.30000000000000027</c:v>
                </c:pt>
                <c:pt idx="13">
                  <c:v>0.30000000000000027</c:v>
                </c:pt>
                <c:pt idx="14">
                  <c:v>0.30000000000000027</c:v>
                </c:pt>
                <c:pt idx="15">
                  <c:v>0.30000000000000027</c:v>
                </c:pt>
                <c:pt idx="16">
                  <c:v>0.30000000000000027</c:v>
                </c:pt>
                <c:pt idx="17">
                  <c:v>0.30000000000000027</c:v>
                </c:pt>
                <c:pt idx="18">
                  <c:v>0.30000000000000027</c:v>
                </c:pt>
                <c:pt idx="19">
                  <c:v>0.30000000000000027</c:v>
                </c:pt>
                <c:pt idx="20">
                  <c:v>0.30000000000000027</c:v>
                </c:pt>
                <c:pt idx="21">
                  <c:v>0.30000000000000027</c:v>
                </c:pt>
                <c:pt idx="22">
                  <c:v>0.30000000000000027</c:v>
                </c:pt>
                <c:pt idx="23">
                  <c:v>0.30000000000000027</c:v>
                </c:pt>
                <c:pt idx="24">
                  <c:v>0.30000000000000027</c:v>
                </c:pt>
                <c:pt idx="25">
                  <c:v>0.30000000000000027</c:v>
                </c:pt>
                <c:pt idx="26">
                  <c:v>0.30000000000000027</c:v>
                </c:pt>
                <c:pt idx="27">
                  <c:v>0.30000000000000027</c:v>
                </c:pt>
                <c:pt idx="28">
                  <c:v>0.30000000000000027</c:v>
                </c:pt>
                <c:pt idx="29">
                  <c:v>0.30000000000000027</c:v>
                </c:pt>
                <c:pt idx="30">
                  <c:v>0.30000000000000027</c:v>
                </c:pt>
                <c:pt idx="31">
                  <c:v>0.30000000000000027</c:v>
                </c:pt>
                <c:pt idx="32">
                  <c:v>0.30000000000000027</c:v>
                </c:pt>
                <c:pt idx="33">
                  <c:v>0.30000000000000027</c:v>
                </c:pt>
                <c:pt idx="34">
                  <c:v>0.30000000000000027</c:v>
                </c:pt>
                <c:pt idx="35">
                  <c:v>0.30000000000000027</c:v>
                </c:pt>
                <c:pt idx="36">
                  <c:v>0.30000000000000027</c:v>
                </c:pt>
                <c:pt idx="37">
                  <c:v>0.30000000000000027</c:v>
                </c:pt>
                <c:pt idx="38">
                  <c:v>0.30000000000000027</c:v>
                </c:pt>
                <c:pt idx="39">
                  <c:v>0.30000000000000027</c:v>
                </c:pt>
                <c:pt idx="40">
                  <c:v>0.30000000000000027</c:v>
                </c:pt>
                <c:pt idx="41">
                  <c:v>0.30000000000000027</c:v>
                </c:pt>
                <c:pt idx="42">
                  <c:v>0.30000000000000027</c:v>
                </c:pt>
                <c:pt idx="43">
                  <c:v>0.30000000000000027</c:v>
                </c:pt>
                <c:pt idx="44">
                  <c:v>0.30000000000000027</c:v>
                </c:pt>
                <c:pt idx="45">
                  <c:v>0.30000000000000027</c:v>
                </c:pt>
                <c:pt idx="46">
                  <c:v>0.30000000000000027</c:v>
                </c:pt>
                <c:pt idx="47">
                  <c:v>0.30000000000000027</c:v>
                </c:pt>
                <c:pt idx="48">
                  <c:v>0.30000000000000027</c:v>
                </c:pt>
                <c:pt idx="49">
                  <c:v>0.30000000000000027</c:v>
                </c:pt>
                <c:pt idx="50">
                  <c:v>0.30000000000000027</c:v>
                </c:pt>
                <c:pt idx="51">
                  <c:v>0.30000000000000027</c:v>
                </c:pt>
                <c:pt idx="52">
                  <c:v>0.30000000000000027</c:v>
                </c:pt>
                <c:pt idx="53">
                  <c:v>0.30000000000000027</c:v>
                </c:pt>
                <c:pt idx="54">
                  <c:v>0.30000000000000027</c:v>
                </c:pt>
                <c:pt idx="55">
                  <c:v>0.30000000000000027</c:v>
                </c:pt>
                <c:pt idx="56">
                  <c:v>0.30000000000000027</c:v>
                </c:pt>
                <c:pt idx="57">
                  <c:v>0.30000000000000027</c:v>
                </c:pt>
                <c:pt idx="58">
                  <c:v>0.30000000000000027</c:v>
                </c:pt>
                <c:pt idx="59">
                  <c:v>0.30000000000000027</c:v>
                </c:pt>
                <c:pt idx="60">
                  <c:v>0.30000000000000027</c:v>
                </c:pt>
                <c:pt idx="61">
                  <c:v>0.30000000000000027</c:v>
                </c:pt>
                <c:pt idx="62">
                  <c:v>0.30000000000000027</c:v>
                </c:pt>
                <c:pt idx="63">
                  <c:v>0.30000000000000027</c:v>
                </c:pt>
                <c:pt idx="64">
                  <c:v>0.30000000000000027</c:v>
                </c:pt>
                <c:pt idx="65">
                  <c:v>0.30000000000000027</c:v>
                </c:pt>
                <c:pt idx="66">
                  <c:v>0.30000000000000027</c:v>
                </c:pt>
                <c:pt idx="67">
                  <c:v>0.30000000000000027</c:v>
                </c:pt>
                <c:pt idx="68">
                  <c:v>0.30000000000000027</c:v>
                </c:pt>
                <c:pt idx="69">
                  <c:v>0.30000000000000027</c:v>
                </c:pt>
                <c:pt idx="70">
                  <c:v>0.30000000000000027</c:v>
                </c:pt>
                <c:pt idx="71">
                  <c:v>0.30000000000000027</c:v>
                </c:pt>
                <c:pt idx="72">
                  <c:v>0.30000000000000027</c:v>
                </c:pt>
                <c:pt idx="73">
                  <c:v>0.30000000000000027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7A38-43D9-AA85-930D75C6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4894762604014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市区町村別_長期入院!$CJ$4</c:f>
              <c:strCache>
                <c:ptCount val="1"/>
                <c:pt idx="0">
                  <c:v>前年度との差分(85歳～89歳)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64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9A-4B66-B320-A20958D8606E}"/>
                </c:ext>
              </c:extLst>
            </c:dLbl>
            <c:dLbl>
              <c:idx val="1"/>
              <c:layout>
                <c:manualLayout>
                  <c:x val="6.21634850709740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A-4B66-B320-A20958D8606E}"/>
                </c:ext>
              </c:extLst>
            </c:dLbl>
            <c:dLbl>
              <c:idx val="2"/>
              <c:layout>
                <c:manualLayout>
                  <c:x val="-6.21634850709751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A-4B66-B320-A20958D8606E}"/>
                </c:ext>
              </c:extLst>
            </c:dLbl>
            <c:dLbl>
              <c:idx val="3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A-4B66-B320-A20958D8606E}"/>
                </c:ext>
              </c:extLst>
            </c:dLbl>
            <c:dLbl>
              <c:idx val="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A-4B66-B320-A20958D8606E}"/>
                </c:ext>
              </c:extLst>
            </c:dLbl>
            <c:dLbl>
              <c:idx val="5"/>
              <c:layout>
                <c:manualLayout>
                  <c:x val="-3.1067058247674418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9A-4B66-B320-A20958D8606E}"/>
                </c:ext>
              </c:extLst>
            </c:dLbl>
            <c:dLbl>
              <c:idx val="6"/>
              <c:layout>
                <c:manualLayout>
                  <c:x val="-4.6562652961331377E-3"/>
                  <c:y val="8.03755144220060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9A-4B66-B320-A20958D8606E}"/>
                </c:ext>
              </c:extLst>
            </c:dLbl>
            <c:dLbl>
              <c:idx val="7"/>
              <c:layout>
                <c:manualLayout>
                  <c:x val="-3.100097895252080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B66-B320-A20958D8606E}"/>
                </c:ext>
              </c:extLst>
            </c:dLbl>
            <c:dLbl>
              <c:idx val="8"/>
              <c:layout>
                <c:manualLayout>
                  <c:x val="-6.2101076847772881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B66-B320-A20958D8606E}"/>
                </c:ext>
              </c:extLst>
            </c:dLbl>
            <c:dLbl>
              <c:idx val="9"/>
              <c:layout>
                <c:manualLayout>
                  <c:x val="-6.212310327949037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B66-B320-A20958D8606E}"/>
                </c:ext>
              </c:extLst>
            </c:dLbl>
            <c:dLbl>
              <c:idx val="10"/>
              <c:layout>
                <c:manualLayout>
                  <c:x val="-6.2123103279490373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B66-B320-A20958D8606E}"/>
                </c:ext>
              </c:extLst>
            </c:dLbl>
            <c:dLbl>
              <c:idx val="11"/>
              <c:layout>
                <c:manualLayout>
                  <c:x val="-6.06718061674020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B66-B320-A20958D8606E}"/>
                </c:ext>
              </c:extLst>
            </c:dLbl>
            <c:dLbl>
              <c:idx val="12"/>
              <c:layout>
                <c:manualLayout>
                  <c:x val="-4.5130934899657365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B66-B320-A20958D8606E}"/>
                </c:ext>
              </c:extLst>
            </c:dLbl>
            <c:dLbl>
              <c:idx val="13"/>
              <c:layout>
                <c:manualLayout>
                  <c:x val="-4.511625061184532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A-4B66-B320-A20958D8606E}"/>
                </c:ext>
              </c:extLst>
            </c:dLbl>
            <c:dLbl>
              <c:idx val="14"/>
              <c:layout>
                <c:manualLayout>
                  <c:x val="-4.51309348996573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9A-4B66-B320-A20958D8606E}"/>
                </c:ext>
              </c:extLst>
            </c:dLbl>
            <c:dLbl>
              <c:idx val="15"/>
              <c:layout>
                <c:manualLayout>
                  <c:x val="-2.959006363191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9A-4B66-B320-A20958D8606E}"/>
                </c:ext>
              </c:extLst>
            </c:dLbl>
            <c:dLbl>
              <c:idx val="16"/>
              <c:layout>
                <c:manualLayout>
                  <c:x val="-4.5113803230543321E-3"/>
                  <c:y val="1.60751028844012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9A-4B66-B320-A20958D8606E}"/>
                </c:ext>
              </c:extLst>
            </c:dLbl>
            <c:dLbl>
              <c:idx val="17"/>
              <c:layout>
                <c:manualLayout>
                  <c:x val="-4.5115026921194318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9A-4B66-B320-A20958D8606E}"/>
                </c:ext>
              </c:extLst>
            </c:dLbl>
            <c:dLbl>
              <c:idx val="18"/>
              <c:layout>
                <c:manualLayout>
                  <c:x val="-2.9590063631913851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9A-4B66-B320-A20958D8606E}"/>
                </c:ext>
              </c:extLst>
            </c:dLbl>
            <c:dLbl>
              <c:idx val="19"/>
              <c:layout>
                <c:manualLayout>
                  <c:x val="-2.961453744493392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9A-4B66-B320-A20958D8606E}"/>
                </c:ext>
              </c:extLst>
            </c:dLbl>
            <c:dLbl>
              <c:idx val="20"/>
              <c:layout>
                <c:manualLayout>
                  <c:x val="-4.6615271659324522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9A-4B66-B320-A20958D8606E}"/>
                </c:ext>
              </c:extLst>
            </c:dLbl>
            <c:dLbl>
              <c:idx val="21"/>
              <c:layout>
                <c:manualLayout>
                  <c:x val="-2.9725893294175231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9A-4B66-B320-A20958D8606E}"/>
                </c:ext>
              </c:extLst>
            </c:dLbl>
            <c:dLbl>
              <c:idx val="22"/>
              <c:layout>
                <c:manualLayout>
                  <c:x val="-2.9725893294175231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9A-4B66-B320-A20958D8606E}"/>
                </c:ext>
              </c:extLst>
            </c:dLbl>
            <c:dLbl>
              <c:idx val="23"/>
              <c:layout>
                <c:manualLayout>
                  <c:x val="-4.5254527655408713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9A-4B66-B320-A20958D8606E}"/>
                </c:ext>
              </c:extLst>
            </c:dLbl>
            <c:dLbl>
              <c:idx val="24"/>
              <c:layout>
                <c:manualLayout>
                  <c:x val="-4.5270435633872324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9A-4B66-B320-A20958D8606E}"/>
                </c:ext>
              </c:extLst>
            </c:dLbl>
            <c:dLbl>
              <c:idx val="25"/>
              <c:layout>
                <c:manualLayout>
                  <c:x val="-2.9729564366128241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9A-4B66-B320-A20958D8606E}"/>
                </c:ext>
              </c:extLst>
            </c:dLbl>
            <c:dLbl>
              <c:idx val="26"/>
              <c:layout>
                <c:manualLayout>
                  <c:x val="-6.079906999510523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9A-4B66-B320-A20958D8606E}"/>
                </c:ext>
              </c:extLst>
            </c:dLbl>
            <c:dLbl>
              <c:idx val="27"/>
              <c:layout>
                <c:manualLayout>
                  <c:x val="-4.676700930004952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9A-4B66-B320-A20958D8606E}"/>
                </c:ext>
              </c:extLst>
            </c:dLbl>
            <c:dLbl>
              <c:idx val="28"/>
              <c:layout>
                <c:manualLayout>
                  <c:x val="-4.5298580518844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9A-4B66-B320-A20958D8606E}"/>
                </c:ext>
              </c:extLst>
            </c:dLbl>
            <c:dLbl>
              <c:idx val="29"/>
              <c:layout>
                <c:manualLayout>
                  <c:x val="-5.7284630445423399E-3"/>
                  <c:y val="-4.396540637860082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242290748898682E-2"/>
                      <c:h val="1.35995370370370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569A-4B66-B320-A20958D8606E}"/>
                </c:ext>
              </c:extLst>
            </c:dLbl>
            <c:dLbl>
              <c:idx val="30"/>
              <c:layout>
                <c:manualLayout>
                  <c:x val="-6.0925110132158591E-3"/>
                  <c:y val="1.768261316879913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9A-4B66-B320-A20958D8606E}"/>
                </c:ext>
              </c:extLst>
            </c:dLbl>
            <c:dLbl>
              <c:idx val="31"/>
              <c:layout>
                <c:manualLayout>
                  <c:x val="-1.9334312285854136E-5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9A-4B66-B320-A20958D8606E}"/>
                </c:ext>
              </c:extLst>
            </c:dLbl>
            <c:dLbl>
              <c:idx val="32"/>
              <c:layout>
                <c:manualLayout>
                  <c:x val="-3.2748409202153694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9A-4B66-B320-A20958D8606E}"/>
                </c:ext>
              </c:extLst>
            </c:dLbl>
            <c:dLbl>
              <c:idx val="33"/>
              <c:layout>
                <c:manualLayout>
                  <c:x val="6.1968918257463944E-3"/>
                  <c:y val="-1.0434781507766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9A-4B66-B320-A20958D8606E}"/>
                </c:ext>
              </c:extLst>
            </c:dLbl>
            <c:dLbl>
              <c:idx val="34"/>
              <c:layout>
                <c:manualLayout>
                  <c:x val="-4.6801272638277045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9A-4B66-B320-A20958D8606E}"/>
                </c:ext>
              </c:extLst>
            </c:dLbl>
            <c:dLbl>
              <c:idx val="35"/>
              <c:layout>
                <c:manualLayout>
                  <c:x val="-3.2771659324522763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9A-4B66-B320-A20958D8606E}"/>
                </c:ext>
              </c:extLst>
            </c:dLbl>
            <c:dLbl>
              <c:idx val="36"/>
              <c:layout>
                <c:manualLayout>
                  <c:x val="-6.3837493881546744E-3"/>
                  <c:y val="4.01877572091316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9A-4B66-B320-A20958D8606E}"/>
                </c:ext>
              </c:extLst>
            </c:dLbl>
            <c:dLbl>
              <c:idx val="37"/>
              <c:layout>
                <c:manualLayout>
                  <c:x val="7.5989965736661773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9A-4B66-B320-A20958D8606E}"/>
                </c:ext>
              </c:extLst>
            </c:dLbl>
            <c:dLbl>
              <c:idx val="38"/>
              <c:layout>
                <c:manualLayout>
                  <c:x val="-3.2821830641213902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9A-4B66-B320-A20958D8606E}"/>
                </c:ext>
              </c:extLst>
            </c:dLbl>
            <c:dLbl>
              <c:idx val="39"/>
              <c:layout>
                <c:manualLayout>
                  <c:x val="-6.243636808614725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9A-4B66-B320-A20958D8606E}"/>
                </c:ext>
              </c:extLst>
            </c:dLbl>
            <c:dLbl>
              <c:idx val="40"/>
              <c:layout>
                <c:manualLayout>
                  <c:x val="6.0402594224180694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9A-4B66-B320-A20958D8606E}"/>
                </c:ext>
              </c:extLst>
            </c:dLbl>
            <c:dLbl>
              <c:idx val="41"/>
              <c:layout>
                <c:manualLayout>
                  <c:x val="-3.286343612334802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9A-4B66-B320-A20958D8606E}"/>
                </c:ext>
              </c:extLst>
            </c:dLbl>
            <c:dLbl>
              <c:idx val="42"/>
              <c:layout>
                <c:manualLayout>
                  <c:x val="-4.8407978463045681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9A-4B66-B320-A20958D8606E}"/>
                </c:ext>
              </c:extLst>
            </c:dLbl>
            <c:dLbl>
              <c:idx val="43"/>
              <c:layout>
                <c:manualLayout>
                  <c:x val="-4.6922418012726383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9A-4B66-B320-A20958D8606E}"/>
                </c:ext>
              </c:extLst>
            </c:dLbl>
            <c:dLbl>
              <c:idx val="44"/>
              <c:layout>
                <c:manualLayout>
                  <c:x val="-3.1396231032795479E-3"/>
                  <c:y val="-1.663773148148148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69A-4B66-B320-A20958D8606E}"/>
                </c:ext>
              </c:extLst>
            </c:dLbl>
            <c:dLbl>
              <c:idx val="45"/>
              <c:layout>
                <c:manualLayout>
                  <c:x val="-4.6926089084678825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69A-4B66-B320-A20958D8606E}"/>
                </c:ext>
              </c:extLst>
            </c:dLbl>
            <c:dLbl>
              <c:idx val="46"/>
              <c:layout>
                <c:manualLayout>
                  <c:x val="-6.3956191874694644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69A-4B66-B320-A20958D8606E}"/>
                </c:ext>
              </c:extLst>
            </c:dLbl>
            <c:dLbl>
              <c:idx val="47"/>
              <c:layout>
                <c:manualLayout>
                  <c:x val="6.0349975526186412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69A-4B66-B320-A20958D8606E}"/>
                </c:ext>
              </c:extLst>
            </c:dLbl>
            <c:dLbl>
              <c:idx val="48"/>
              <c:layout>
                <c:manualLayout>
                  <c:x val="-4.6924865394028393E-3"/>
                  <c:y val="7.912930550909480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69A-4B66-B320-A20958D8606E}"/>
                </c:ext>
              </c:extLst>
            </c:dLbl>
            <c:dLbl>
              <c:idx val="49"/>
              <c:layout>
                <c:manualLayout>
                  <c:x val="-4.8417767988252281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69A-4B66-B320-A20958D8606E}"/>
                </c:ext>
              </c:extLst>
            </c:dLbl>
            <c:dLbl>
              <c:idx val="50"/>
              <c:layout>
                <c:manualLayout>
                  <c:x val="-4.5479686735193344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69A-4B66-B320-A20958D8606E}"/>
                </c:ext>
              </c:extLst>
            </c:dLbl>
            <c:dLbl>
              <c:idx val="51"/>
              <c:layout>
                <c:manualLayout>
                  <c:x val="7.7345814977973571E-3"/>
                  <c:y val="3.16517221888989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69A-4B66-B320-A20958D8606E}"/>
                </c:ext>
              </c:extLst>
            </c:dLbl>
            <c:dLbl>
              <c:idx val="52"/>
              <c:layout>
                <c:manualLayout>
                  <c:x val="-4.55641213901125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69A-4B66-B320-A20958D8606E}"/>
                </c:ext>
              </c:extLst>
            </c:dLbl>
            <c:dLbl>
              <c:idx val="53"/>
              <c:layout>
                <c:manualLayout>
                  <c:x val="-4.7019089574155655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69A-4B66-B320-A20958D8606E}"/>
                </c:ext>
              </c:extLst>
            </c:dLbl>
            <c:dLbl>
              <c:idx val="54"/>
              <c:layout>
                <c:manualLayout>
                  <c:x val="-1.5963044542339697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69A-4B66-B320-A20958D8606E}"/>
                </c:ext>
              </c:extLst>
            </c:dLbl>
            <c:dLbl>
              <c:idx val="55"/>
              <c:layout>
                <c:manualLayout>
                  <c:x val="-4.5766030347528142E-5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69A-4B66-B320-A20958D8606E}"/>
                </c:ext>
              </c:extLst>
            </c:dLbl>
            <c:dLbl>
              <c:idx val="56"/>
              <c:layout>
                <c:manualLayout>
                  <c:x val="-4.7065589818893212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9A-4B66-B320-A20958D8606E}"/>
                </c:ext>
              </c:extLst>
            </c:dLbl>
            <c:dLbl>
              <c:idx val="57"/>
              <c:layout>
                <c:manualLayout>
                  <c:x val="-4.6255506608043483E-5"/>
                  <c:y val="3.21502057762879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69A-4B66-B320-A20958D8606E}"/>
                </c:ext>
              </c:extLst>
            </c:dLbl>
            <c:dLbl>
              <c:idx val="58"/>
              <c:layout>
                <c:manualLayout>
                  <c:x val="-3.1568771414585825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69A-4B66-B320-A20958D8606E}"/>
                </c:ext>
              </c:extLst>
            </c:dLbl>
            <c:dLbl>
              <c:idx val="59"/>
              <c:layout>
                <c:manualLayout>
                  <c:x val="-4.8581742535487027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69A-4B66-B320-A20958D8606E}"/>
                </c:ext>
              </c:extLst>
            </c:dLbl>
            <c:dLbl>
              <c:idx val="60"/>
              <c:layout>
                <c:manualLayout>
                  <c:x val="7.7079050416054822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69A-4B66-B320-A20958D8606E}"/>
                </c:ext>
              </c:extLst>
            </c:dLbl>
            <c:dLbl>
              <c:idx val="61"/>
              <c:layout>
                <c:manualLayout>
                  <c:x val="-3.2022760646108666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69A-4B66-B320-A20958D8606E}"/>
                </c:ext>
              </c:extLst>
            </c:dLbl>
            <c:dLbl>
              <c:idx val="62"/>
              <c:layout>
                <c:manualLayout>
                  <c:x val="-6.3149779735682818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69A-4B66-B320-A20958D8606E}"/>
                </c:ext>
              </c:extLst>
            </c:dLbl>
            <c:dLbl>
              <c:idx val="63"/>
              <c:layout>
                <c:manualLayout>
                  <c:x val="-6.1689916789035163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69A-4B66-B320-A20958D8606E}"/>
                </c:ext>
              </c:extLst>
            </c:dLbl>
            <c:dLbl>
              <c:idx val="64"/>
              <c:layout>
                <c:manualLayout>
                  <c:x val="-6.5025697503671076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69A-4B66-B320-A20958D8606E}"/>
                </c:ext>
              </c:extLst>
            </c:dLbl>
            <c:dLbl>
              <c:idx val="65"/>
              <c:layout>
                <c:manualLayout>
                  <c:x val="-4.8067792462065592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69A-4B66-B320-A20958D8606E}"/>
                </c:ext>
              </c:extLst>
            </c:dLbl>
            <c:dLbl>
              <c:idx val="66"/>
              <c:layout>
                <c:manualLayout>
                  <c:x val="-4.8069016152716025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69A-4B66-B320-A20958D8606E}"/>
                </c:ext>
              </c:extLst>
            </c:dLbl>
            <c:dLbl>
              <c:idx val="67"/>
              <c:layout>
                <c:manualLayout>
                  <c:x val="-4.6606705824767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69A-4B66-B320-A20958D8606E}"/>
                </c:ext>
              </c:extLst>
            </c:dLbl>
            <c:dLbl>
              <c:idx val="68"/>
              <c:layout>
                <c:manualLayout>
                  <c:x val="9.32672540381791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69A-4B66-B320-A20958D8606E}"/>
                </c:ext>
              </c:extLst>
            </c:dLbl>
            <c:dLbl>
              <c:idx val="69"/>
              <c:layout>
                <c:manualLayout>
                  <c:x val="-3.10633871757216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69A-4B66-B320-A20958D8606E}"/>
                </c:ext>
              </c:extLst>
            </c:dLbl>
            <c:dLbl>
              <c:idx val="7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69A-4B66-B320-A20958D8606E}"/>
                </c:ext>
              </c:extLst>
            </c:dLbl>
            <c:dLbl>
              <c:idx val="71"/>
              <c:layout>
                <c:manualLayout>
                  <c:x val="-3.10670582476749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69A-4B66-B320-A20958D8606E}"/>
                </c:ext>
              </c:extLst>
            </c:dLbl>
            <c:dLbl>
              <c:idx val="72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69A-4B66-B320-A20958D8606E}"/>
                </c:ext>
              </c:extLst>
            </c:dLbl>
            <c:dLbl>
              <c:idx val="7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69A-4B66-B320-A20958D8606E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市区町村別_長期入院!$CJ$5:$CJ$78</c:f>
              <c:numCache>
                <c:formatCode>General</c:formatCode>
                <c:ptCount val="74"/>
                <c:pt idx="0">
                  <c:v>1.100000000000001</c:v>
                </c:pt>
                <c:pt idx="1">
                  <c:v>1.7000000000000015</c:v>
                </c:pt>
                <c:pt idx="2">
                  <c:v>7.5000000000000009</c:v>
                </c:pt>
                <c:pt idx="3">
                  <c:v>0.9000000000000008</c:v>
                </c:pt>
                <c:pt idx="4">
                  <c:v>3.3000000000000003</c:v>
                </c:pt>
                <c:pt idx="5">
                  <c:v>1.100000000000001</c:v>
                </c:pt>
                <c:pt idx="6">
                  <c:v>-0.50000000000000044</c:v>
                </c:pt>
                <c:pt idx="7">
                  <c:v>3</c:v>
                </c:pt>
                <c:pt idx="8">
                  <c:v>-0.20000000000000018</c:v>
                </c:pt>
                <c:pt idx="9">
                  <c:v>-0.20000000000000018</c:v>
                </c:pt>
                <c:pt idx="10">
                  <c:v>-2.8000000000000025</c:v>
                </c:pt>
                <c:pt idx="11">
                  <c:v>3.4999999999999973</c:v>
                </c:pt>
                <c:pt idx="12">
                  <c:v>2.1000000000000019</c:v>
                </c:pt>
                <c:pt idx="13">
                  <c:v>-1.2000000000000011</c:v>
                </c:pt>
                <c:pt idx="14">
                  <c:v>2.7999999999999972</c:v>
                </c:pt>
                <c:pt idx="15">
                  <c:v>1.100000000000001</c:v>
                </c:pt>
                <c:pt idx="16">
                  <c:v>-0.60000000000000053</c:v>
                </c:pt>
                <c:pt idx="17">
                  <c:v>-0.10000000000000009</c:v>
                </c:pt>
                <c:pt idx="18">
                  <c:v>1.0999999999999954</c:v>
                </c:pt>
                <c:pt idx="19">
                  <c:v>6.1</c:v>
                </c:pt>
                <c:pt idx="20">
                  <c:v>-1.0000000000000009</c:v>
                </c:pt>
                <c:pt idx="21">
                  <c:v>2.8999999999999968</c:v>
                </c:pt>
                <c:pt idx="22">
                  <c:v>0.40000000000000036</c:v>
                </c:pt>
                <c:pt idx="23">
                  <c:v>-0.49999999999999489</c:v>
                </c:pt>
                <c:pt idx="24">
                  <c:v>1.3000000000000012</c:v>
                </c:pt>
                <c:pt idx="25">
                  <c:v>0.30000000000000027</c:v>
                </c:pt>
                <c:pt idx="26">
                  <c:v>-1.2000000000000011</c:v>
                </c:pt>
                <c:pt idx="27">
                  <c:v>0.80000000000000071</c:v>
                </c:pt>
                <c:pt idx="28">
                  <c:v>2.6000000000000023</c:v>
                </c:pt>
                <c:pt idx="29">
                  <c:v>-0.60000000000000053</c:v>
                </c:pt>
                <c:pt idx="30">
                  <c:v>-1.3000000000000012</c:v>
                </c:pt>
                <c:pt idx="31">
                  <c:v>1.8999999999999961</c:v>
                </c:pt>
                <c:pt idx="32">
                  <c:v>1.2000000000000011</c:v>
                </c:pt>
                <c:pt idx="33">
                  <c:v>0</c:v>
                </c:pt>
                <c:pt idx="34">
                  <c:v>-0.10000000000000009</c:v>
                </c:pt>
                <c:pt idx="35">
                  <c:v>4.0000000000000036</c:v>
                </c:pt>
                <c:pt idx="36">
                  <c:v>-0.20000000000000018</c:v>
                </c:pt>
                <c:pt idx="37">
                  <c:v>1.699999999999996</c:v>
                </c:pt>
                <c:pt idx="38">
                  <c:v>1.0000000000000009</c:v>
                </c:pt>
                <c:pt idx="39">
                  <c:v>-0.70000000000000062</c:v>
                </c:pt>
                <c:pt idx="40">
                  <c:v>0</c:v>
                </c:pt>
                <c:pt idx="41">
                  <c:v>0.40000000000000036</c:v>
                </c:pt>
                <c:pt idx="42">
                  <c:v>1.3000000000000012</c:v>
                </c:pt>
                <c:pt idx="43">
                  <c:v>-0.80000000000000071</c:v>
                </c:pt>
                <c:pt idx="44">
                  <c:v>0.40000000000000036</c:v>
                </c:pt>
                <c:pt idx="45">
                  <c:v>-0.50000000000000044</c:v>
                </c:pt>
                <c:pt idx="46">
                  <c:v>1.5000000000000013</c:v>
                </c:pt>
                <c:pt idx="47">
                  <c:v>0</c:v>
                </c:pt>
                <c:pt idx="48">
                  <c:v>-2.200000000000002</c:v>
                </c:pt>
                <c:pt idx="49">
                  <c:v>-4.9999999999999991</c:v>
                </c:pt>
                <c:pt idx="50">
                  <c:v>-2.2999999999999963</c:v>
                </c:pt>
                <c:pt idx="51">
                  <c:v>-5.6</c:v>
                </c:pt>
                <c:pt idx="52">
                  <c:v>4.3999999999999986</c:v>
                </c:pt>
                <c:pt idx="53">
                  <c:v>-1.3000000000000012</c:v>
                </c:pt>
                <c:pt idx="54">
                  <c:v>-5.8999999999999995</c:v>
                </c:pt>
                <c:pt idx="55">
                  <c:v>3.8000000000000034</c:v>
                </c:pt>
                <c:pt idx="56">
                  <c:v>-2.1000000000000019</c:v>
                </c:pt>
                <c:pt idx="57">
                  <c:v>3.799999999999998</c:v>
                </c:pt>
                <c:pt idx="58">
                  <c:v>0.30000000000000027</c:v>
                </c:pt>
                <c:pt idx="59">
                  <c:v>0.40000000000000036</c:v>
                </c:pt>
                <c:pt idx="60">
                  <c:v>-1.7000000000000015</c:v>
                </c:pt>
                <c:pt idx="61">
                  <c:v>7.1000000000000005</c:v>
                </c:pt>
                <c:pt idx="62">
                  <c:v>7.5000000000000009</c:v>
                </c:pt>
                <c:pt idx="63">
                  <c:v>-3.2999999999999972</c:v>
                </c:pt>
                <c:pt idx="64">
                  <c:v>-4.0999999999999979</c:v>
                </c:pt>
                <c:pt idx="65">
                  <c:v>-6.9</c:v>
                </c:pt>
                <c:pt idx="66">
                  <c:v>1.2999999999999985</c:v>
                </c:pt>
                <c:pt idx="67">
                  <c:v>-2.300000000000002</c:v>
                </c:pt>
                <c:pt idx="68">
                  <c:v>-1.5999999999999988</c:v>
                </c:pt>
                <c:pt idx="69">
                  <c:v>-6.5</c:v>
                </c:pt>
                <c:pt idx="70">
                  <c:v>0.40000000000000036</c:v>
                </c:pt>
                <c:pt idx="71">
                  <c:v>-6.9999999999999982</c:v>
                </c:pt>
                <c:pt idx="72">
                  <c:v>6.7</c:v>
                </c:pt>
                <c:pt idx="73">
                  <c:v>10.399999999999999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69A-4B66-B320-A20958D8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569A-4B66-B320-A20958D8606E}"/>
              </c:ext>
            </c:extLst>
          </c:dPt>
          <c:dLbls>
            <c:dLbl>
              <c:idx val="0"/>
              <c:layout>
                <c:manualLayout>
                  <c:x val="-0.16473323543808124"/>
                  <c:y val="-0.8655866608796296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569A-4B66-B320-A20958D860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市区町村別_長期入院!$DF$5:$DF$78</c:f>
              <c:numCache>
                <c:formatCode>General</c:formatCode>
                <c:ptCount val="74"/>
                <c:pt idx="0">
                  <c:v>0.20000000000000018</c:v>
                </c:pt>
                <c:pt idx="1">
                  <c:v>0.20000000000000018</c:v>
                </c:pt>
                <c:pt idx="2">
                  <c:v>0.20000000000000018</c:v>
                </c:pt>
                <c:pt idx="3">
                  <c:v>0.20000000000000018</c:v>
                </c:pt>
                <c:pt idx="4">
                  <c:v>0.20000000000000018</c:v>
                </c:pt>
                <c:pt idx="5">
                  <c:v>0.20000000000000018</c:v>
                </c:pt>
                <c:pt idx="6">
                  <c:v>0.20000000000000018</c:v>
                </c:pt>
                <c:pt idx="7">
                  <c:v>0.20000000000000018</c:v>
                </c:pt>
                <c:pt idx="8">
                  <c:v>0.20000000000000018</c:v>
                </c:pt>
                <c:pt idx="9">
                  <c:v>0.20000000000000018</c:v>
                </c:pt>
                <c:pt idx="10">
                  <c:v>0.20000000000000018</c:v>
                </c:pt>
                <c:pt idx="11">
                  <c:v>0.20000000000000018</c:v>
                </c:pt>
                <c:pt idx="12">
                  <c:v>0.20000000000000018</c:v>
                </c:pt>
                <c:pt idx="13">
                  <c:v>0.20000000000000018</c:v>
                </c:pt>
                <c:pt idx="14">
                  <c:v>0.20000000000000018</c:v>
                </c:pt>
                <c:pt idx="15">
                  <c:v>0.20000000000000018</c:v>
                </c:pt>
                <c:pt idx="16">
                  <c:v>0.20000000000000018</c:v>
                </c:pt>
                <c:pt idx="17">
                  <c:v>0.20000000000000018</c:v>
                </c:pt>
                <c:pt idx="18">
                  <c:v>0.20000000000000018</c:v>
                </c:pt>
                <c:pt idx="19">
                  <c:v>0.20000000000000018</c:v>
                </c:pt>
                <c:pt idx="20">
                  <c:v>0.20000000000000018</c:v>
                </c:pt>
                <c:pt idx="21">
                  <c:v>0.20000000000000018</c:v>
                </c:pt>
                <c:pt idx="22">
                  <c:v>0.20000000000000018</c:v>
                </c:pt>
                <c:pt idx="23">
                  <c:v>0.20000000000000018</c:v>
                </c:pt>
                <c:pt idx="24">
                  <c:v>0.20000000000000018</c:v>
                </c:pt>
                <c:pt idx="25">
                  <c:v>0.20000000000000018</c:v>
                </c:pt>
                <c:pt idx="26">
                  <c:v>0.20000000000000018</c:v>
                </c:pt>
                <c:pt idx="27">
                  <c:v>0.20000000000000018</c:v>
                </c:pt>
                <c:pt idx="28">
                  <c:v>0.20000000000000018</c:v>
                </c:pt>
                <c:pt idx="29">
                  <c:v>0.20000000000000018</c:v>
                </c:pt>
                <c:pt idx="30">
                  <c:v>0.20000000000000018</c:v>
                </c:pt>
                <c:pt idx="31">
                  <c:v>0.20000000000000018</c:v>
                </c:pt>
                <c:pt idx="32">
                  <c:v>0.20000000000000018</c:v>
                </c:pt>
                <c:pt idx="33">
                  <c:v>0.20000000000000018</c:v>
                </c:pt>
                <c:pt idx="34">
                  <c:v>0.20000000000000018</c:v>
                </c:pt>
                <c:pt idx="35">
                  <c:v>0.20000000000000018</c:v>
                </c:pt>
                <c:pt idx="36">
                  <c:v>0.20000000000000018</c:v>
                </c:pt>
                <c:pt idx="37">
                  <c:v>0.20000000000000018</c:v>
                </c:pt>
                <c:pt idx="38">
                  <c:v>0.20000000000000018</c:v>
                </c:pt>
                <c:pt idx="39">
                  <c:v>0.20000000000000018</c:v>
                </c:pt>
                <c:pt idx="40">
                  <c:v>0.20000000000000018</c:v>
                </c:pt>
                <c:pt idx="41">
                  <c:v>0.20000000000000018</c:v>
                </c:pt>
                <c:pt idx="42">
                  <c:v>0.20000000000000018</c:v>
                </c:pt>
                <c:pt idx="43">
                  <c:v>0.20000000000000018</c:v>
                </c:pt>
                <c:pt idx="44">
                  <c:v>0.20000000000000018</c:v>
                </c:pt>
                <c:pt idx="45">
                  <c:v>0.20000000000000018</c:v>
                </c:pt>
                <c:pt idx="46">
                  <c:v>0.20000000000000018</c:v>
                </c:pt>
                <c:pt idx="47">
                  <c:v>0.20000000000000018</c:v>
                </c:pt>
                <c:pt idx="48">
                  <c:v>0.20000000000000018</c:v>
                </c:pt>
                <c:pt idx="49">
                  <c:v>0.20000000000000018</c:v>
                </c:pt>
                <c:pt idx="50">
                  <c:v>0.20000000000000018</c:v>
                </c:pt>
                <c:pt idx="51">
                  <c:v>0.20000000000000018</c:v>
                </c:pt>
                <c:pt idx="52">
                  <c:v>0.20000000000000018</c:v>
                </c:pt>
                <c:pt idx="53">
                  <c:v>0.20000000000000018</c:v>
                </c:pt>
                <c:pt idx="54">
                  <c:v>0.20000000000000018</c:v>
                </c:pt>
                <c:pt idx="55">
                  <c:v>0.20000000000000018</c:v>
                </c:pt>
                <c:pt idx="56">
                  <c:v>0.20000000000000018</c:v>
                </c:pt>
                <c:pt idx="57">
                  <c:v>0.20000000000000018</c:v>
                </c:pt>
                <c:pt idx="58">
                  <c:v>0.20000000000000018</c:v>
                </c:pt>
                <c:pt idx="59">
                  <c:v>0.20000000000000018</c:v>
                </c:pt>
                <c:pt idx="60">
                  <c:v>0.20000000000000018</c:v>
                </c:pt>
                <c:pt idx="61">
                  <c:v>0.20000000000000018</c:v>
                </c:pt>
                <c:pt idx="62">
                  <c:v>0.20000000000000018</c:v>
                </c:pt>
                <c:pt idx="63">
                  <c:v>0.20000000000000018</c:v>
                </c:pt>
                <c:pt idx="64">
                  <c:v>0.20000000000000018</c:v>
                </c:pt>
                <c:pt idx="65">
                  <c:v>0.20000000000000018</c:v>
                </c:pt>
                <c:pt idx="66">
                  <c:v>0.20000000000000018</c:v>
                </c:pt>
                <c:pt idx="67">
                  <c:v>0.20000000000000018</c:v>
                </c:pt>
                <c:pt idx="68">
                  <c:v>0.20000000000000018</c:v>
                </c:pt>
                <c:pt idx="69">
                  <c:v>0.20000000000000018</c:v>
                </c:pt>
                <c:pt idx="70">
                  <c:v>0.20000000000000018</c:v>
                </c:pt>
                <c:pt idx="71">
                  <c:v>0.20000000000000018</c:v>
                </c:pt>
                <c:pt idx="72">
                  <c:v>0.20000000000000018</c:v>
                </c:pt>
                <c:pt idx="73">
                  <c:v>0.20000000000000018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569A-4B66-B320-A20958D8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79353891336270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市区町村別_長期入院!$CM$4</c:f>
              <c:strCache>
                <c:ptCount val="1"/>
                <c:pt idx="0">
                  <c:v>前年度との差分(90歳～94歳)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DD-4DC9-8CC9-ED3C9662DA10}"/>
                </c:ext>
              </c:extLst>
            </c:dLbl>
            <c:dLbl>
              <c:idx val="1"/>
              <c:layout>
                <c:manualLayout>
                  <c:x val="-3.10707293196279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D-4DC9-8CC9-ED3C9662DA10}"/>
                </c:ext>
              </c:extLst>
            </c:dLbl>
            <c:dLbl>
              <c:idx val="2"/>
              <c:layout>
                <c:manualLayout>
                  <c:x val="-3.1073176700930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D-4DC9-8CC9-ED3C9662DA10}"/>
                </c:ext>
              </c:extLst>
            </c:dLbl>
            <c:dLbl>
              <c:idx val="3"/>
              <c:layout>
                <c:manualLayout>
                  <c:x val="-3.10707293196274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D-4DC9-8CC9-ED3C9662DA10}"/>
                </c:ext>
              </c:extLst>
            </c:dLbl>
            <c:dLbl>
              <c:idx val="4"/>
              <c:layout>
                <c:manualLayout>
                  <c:x val="-4.66226138032311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D-4DC9-8CC9-ED3C9662DA10}"/>
                </c:ext>
              </c:extLst>
            </c:dLbl>
            <c:dLbl>
              <c:idx val="5"/>
              <c:layout>
                <c:manualLayout>
                  <c:x val="-3.1067058247675559E-3"/>
                  <c:y val="1.878529544209703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D-4DC9-8CC9-ED3C9662DA10}"/>
                </c:ext>
              </c:extLst>
            </c:dLbl>
            <c:dLbl>
              <c:idx val="6"/>
              <c:layout>
                <c:manualLayout>
                  <c:x val="1.24399167890357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DD-4DC9-8CC9-ED3C9662DA10}"/>
                </c:ext>
              </c:extLst>
            </c:dLbl>
            <c:dLbl>
              <c:idx val="7"/>
              <c:layout>
                <c:manualLayout>
                  <c:x val="-3.0988742046010767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D-4DC9-8CC9-ED3C9662DA10}"/>
                </c:ext>
              </c:extLst>
            </c:dLbl>
            <c:dLbl>
              <c:idx val="8"/>
              <c:layout>
                <c:manualLayout>
                  <c:x val="-3.10364659814004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DD-4DC9-8CC9-ED3C9662DA10}"/>
                </c:ext>
              </c:extLst>
            </c:dLbl>
            <c:dLbl>
              <c:idx val="9"/>
              <c:layout>
                <c:manualLayout>
                  <c:x val="-3.105726872246753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D-4DC9-8CC9-ED3C9662DA10}"/>
                </c:ext>
              </c:extLst>
            </c:dLbl>
            <c:dLbl>
              <c:idx val="10"/>
              <c:layout>
                <c:manualLayout>
                  <c:x val="-4.6598139990211042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DD-4DC9-8CC9-ED3C9662DA10}"/>
                </c:ext>
              </c:extLst>
            </c:dLbl>
            <c:dLbl>
              <c:idx val="11"/>
              <c:layout>
                <c:manualLayout>
                  <c:x val="-2.95766030347528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D-4DC9-8CC9-ED3C9662DA10}"/>
                </c:ext>
              </c:extLst>
            </c:dLbl>
            <c:dLbl>
              <c:idx val="12"/>
              <c:layout>
                <c:manualLayout>
                  <c:x val="1.4916789035731768E-4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DD-4DC9-8CC9-ED3C9662DA10}"/>
                </c:ext>
              </c:extLst>
            </c:dLbl>
            <c:dLbl>
              <c:idx val="13"/>
              <c:layout>
                <c:manualLayout>
                  <c:x val="-2.9590063631913851E-3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DD-4DC9-8CC9-ED3C9662DA10}"/>
                </c:ext>
              </c:extLst>
            </c:dLbl>
            <c:dLbl>
              <c:idx val="14"/>
              <c:layout>
                <c:manualLayout>
                  <c:x val="-4.51162506118447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DD-4DC9-8CC9-ED3C9662DA10}"/>
                </c:ext>
              </c:extLst>
            </c:dLbl>
            <c:dLbl>
              <c:idx val="15"/>
              <c:layout>
                <c:manualLayout>
                  <c:x val="-2.95766030347522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DD-4DC9-8CC9-ED3C9662DA10}"/>
                </c:ext>
              </c:extLst>
            </c:dLbl>
            <c:dLbl>
              <c:idx val="16"/>
              <c:layout>
                <c:manualLayout>
                  <c:x val="-4.513093489965736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DD-4DC9-8CC9-ED3C9662DA10}"/>
                </c:ext>
              </c:extLst>
            </c:dLbl>
            <c:dLbl>
              <c:idx val="17"/>
              <c:layout>
                <c:manualLayout>
                  <c:x val="1.4916789035731768E-4"/>
                  <c:y val="3.827160115553675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DD-4DC9-8CC9-ED3C9662DA10}"/>
                </c:ext>
              </c:extLst>
            </c:dLbl>
            <c:dLbl>
              <c:idx val="18"/>
              <c:layout>
                <c:manualLayout>
                  <c:x val="-4.5130934899657365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DD-4DC9-8CC9-ED3C9662DA10}"/>
                </c:ext>
              </c:extLst>
            </c:dLbl>
            <c:dLbl>
              <c:idx val="19"/>
              <c:layout>
                <c:manualLayout>
                  <c:x val="-1.4073666177190406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DD-4DC9-8CC9-ED3C9662DA10}"/>
                </c:ext>
              </c:extLst>
            </c:dLbl>
            <c:dLbl>
              <c:idx val="20"/>
              <c:layout>
                <c:manualLayout>
                  <c:x val="-3.1090308370044055E-3"/>
                  <c:y val="1.58258610907647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DD-4DC9-8CC9-ED3C9662DA10}"/>
                </c:ext>
              </c:extLst>
            </c:dLbl>
            <c:dLbl>
              <c:idx val="21"/>
              <c:layout>
                <c:manualLayout>
                  <c:x val="-2.9711209006363193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DD-4DC9-8CC9-ED3C9662DA10}"/>
                </c:ext>
              </c:extLst>
            </c:dLbl>
            <c:dLbl>
              <c:idx val="22"/>
              <c:layout>
                <c:manualLayout>
                  <c:x val="-2.9711209006363193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DD-4DC9-8CC9-ED3C9662DA10}"/>
                </c:ext>
              </c:extLst>
            </c:dLbl>
            <c:dLbl>
              <c:idx val="23"/>
              <c:layout>
                <c:manualLayout>
                  <c:x val="-4.527043563387176E-3"/>
                  <c:y val="4.7477583268609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DD-4DC9-8CC9-ED3C9662DA10}"/>
                </c:ext>
              </c:extLst>
            </c:dLbl>
            <c:dLbl>
              <c:idx val="24"/>
              <c:layout>
                <c:manualLayout>
                  <c:x val="-2.9714880078316203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DD-4DC9-8CC9-ED3C9662DA10}"/>
                </c:ext>
              </c:extLst>
            </c:dLbl>
            <c:dLbl>
              <c:idx val="25"/>
              <c:layout>
                <c:manualLayout>
                  <c:x val="-2.9729564366128241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DD-4DC9-8CC9-ED3C9662DA10}"/>
                </c:ext>
              </c:extLst>
            </c:dLbl>
            <c:dLbl>
              <c:idx val="26"/>
              <c:layout>
                <c:manualLayout>
                  <c:x val="-4.5258198727361155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DD-4DC9-8CC9-ED3C9662DA10}"/>
                </c:ext>
              </c:extLst>
            </c:dLbl>
            <c:dLbl>
              <c:idx val="27"/>
              <c:layout>
                <c:manualLayout>
                  <c:x val="-3.1210230053842387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DD-4DC9-8CC9-ED3C9662DA10}"/>
                </c:ext>
              </c:extLst>
            </c:dLbl>
            <c:dLbl>
              <c:idx val="28"/>
              <c:layout>
                <c:manualLayout>
                  <c:x val="-4.5298580518844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DD-4DC9-8CC9-ED3C9662DA10}"/>
                </c:ext>
              </c:extLst>
            </c:dLbl>
            <c:dLbl>
              <c:idx val="29"/>
              <c:layout>
                <c:manualLayout>
                  <c:x val="-4.1742535487028307E-3"/>
                  <c:y val="-1.0648910171848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242290748898682E-2"/>
                      <c:h val="1.35995370370370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C8DD-4DC9-8CC9-ED3C9662DA10}"/>
                </c:ext>
              </c:extLst>
            </c:dLbl>
            <c:dLbl>
              <c:idx val="30"/>
              <c:layout>
                <c:manualLayout>
                  <c:x val="-4.5400146842878688E-3"/>
                  <c:y val="1.756670580673247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DD-4DC9-8CC9-ED3C9662DA10}"/>
                </c:ext>
              </c:extLst>
            </c:dLbl>
            <c:dLbl>
              <c:idx val="31"/>
              <c:layout>
                <c:manualLayout>
                  <c:x val="-3.1275085658346142E-3"/>
                  <c:y val="-1.026544479413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DD-4DC9-8CC9-ED3C9662DA10}"/>
                </c:ext>
              </c:extLst>
            </c:dLbl>
            <c:dLbl>
              <c:idx val="32"/>
              <c:layout>
                <c:manualLayout>
                  <c:x val="-3.2730053842388073E-3"/>
                  <c:y val="-1.02646535010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DD-4DC9-8CC9-ED3C9662DA10}"/>
                </c:ext>
              </c:extLst>
            </c:dLbl>
            <c:dLbl>
              <c:idx val="33"/>
              <c:layout>
                <c:manualLayout>
                  <c:x val="-4.6817180616740657E-3"/>
                  <c:y val="-1.0434349279835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DD-4DC9-8CC9-ED3C9662DA10}"/>
                </c:ext>
              </c:extLst>
            </c:dLbl>
            <c:dLbl>
              <c:idx val="34"/>
              <c:layout>
                <c:manualLayout>
                  <c:x val="-3.1257953989230953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DD-4DC9-8CC9-ED3C9662DA10}"/>
                </c:ext>
              </c:extLst>
            </c:dLbl>
            <c:dLbl>
              <c:idx val="35"/>
              <c:layout>
                <c:manualLayout>
                  <c:x val="-3.2752080274106705E-3"/>
                  <c:y val="3.95646527250694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DD-4DC9-8CC9-ED3C9662DA10}"/>
                </c:ext>
              </c:extLst>
            </c:dLbl>
            <c:dLbl>
              <c:idx val="36"/>
              <c:layout>
                <c:manualLayout>
                  <c:x val="-4.8312530592266841E-3"/>
                  <c:y val="4.01877572091316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DD-4DC9-8CC9-ED3C9662DA10}"/>
                </c:ext>
              </c:extLst>
            </c:dLbl>
            <c:dLbl>
              <c:idx val="37"/>
              <c:layout>
                <c:manualLayout>
                  <c:x val="-4.8337004405286915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DD-4DC9-8CC9-ED3C9662DA10}"/>
                </c:ext>
              </c:extLst>
            </c:dLbl>
            <c:dLbl>
              <c:idx val="38"/>
              <c:layout>
                <c:manualLayout>
                  <c:x val="2.9341654429760155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DD-4DC9-8CC9-ED3C9662DA10}"/>
                </c:ext>
              </c:extLst>
            </c:dLbl>
            <c:dLbl>
              <c:idx val="39"/>
              <c:layout>
                <c:manualLayout>
                  <c:x val="-4.6886930983847282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DD-4DC9-8CC9-ED3C9662DA10}"/>
                </c:ext>
              </c:extLst>
            </c:dLbl>
            <c:dLbl>
              <c:idx val="40"/>
              <c:layout>
                <c:manualLayout>
                  <c:x val="-4.8359030837004406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DD-4DC9-8CC9-ED3C9662DA10}"/>
                </c:ext>
              </c:extLst>
            </c:dLbl>
            <c:dLbl>
              <c:idx val="41"/>
              <c:layout>
                <c:manualLayout>
                  <c:x val="-3.283896231032795E-3"/>
                  <c:y val="6.33034443556894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DD-4DC9-8CC9-ED3C9662DA10}"/>
                </c:ext>
              </c:extLst>
            </c:dLbl>
            <c:dLbl>
              <c:idx val="42"/>
              <c:layout>
                <c:manualLayout>
                  <c:x val="-4.8367596671561432E-3"/>
                  <c:y val="-1.020126028806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DD-4DC9-8CC9-ED3C9662DA10}"/>
                </c:ext>
              </c:extLst>
            </c:dLbl>
            <c:dLbl>
              <c:idx val="43"/>
              <c:layout>
                <c:manualLayout>
                  <c:x val="-1.583210964268233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DD-4DC9-8CC9-ED3C9662DA10}"/>
                </c:ext>
              </c:extLst>
            </c:dLbl>
            <c:dLbl>
              <c:idx val="44"/>
              <c:layout>
                <c:manualLayout>
                  <c:x val="-3.1369309838472264E-3"/>
                  <c:y val="-1.66962834467956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DD-4DC9-8CC9-ED3C9662DA10}"/>
                </c:ext>
              </c:extLst>
            </c:dLbl>
            <c:dLbl>
              <c:idx val="45"/>
              <c:layout>
                <c:manualLayout>
                  <c:x val="1.5222711698482624E-3"/>
                  <c:y val="1.58258610797104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DD-4DC9-8CC9-ED3C9662DA10}"/>
                </c:ext>
              </c:extLst>
            </c:dLbl>
            <c:dLbl>
              <c:idx val="46"/>
              <c:layout>
                <c:manualLayout>
                  <c:x val="-3.2874449339207619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DD-4DC9-8CC9-ED3C9662DA10}"/>
                </c:ext>
              </c:extLst>
            </c:dLbl>
            <c:dLbl>
              <c:idx val="47"/>
              <c:layout>
                <c:manualLayout>
                  <c:x val="-3.2867107195300458E-3"/>
                  <c:y val="2.37387916379894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DD-4DC9-8CC9-ED3C9662DA10}"/>
                </c:ext>
              </c:extLst>
            </c:dLbl>
            <c:dLbl>
              <c:idx val="48"/>
              <c:layout>
                <c:manualLayout>
                  <c:x val="7.7362946647087615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DD-4DC9-8CC9-ED3C9662DA10}"/>
                </c:ext>
              </c:extLst>
            </c:dLbl>
            <c:dLbl>
              <c:idx val="49"/>
              <c:layout>
                <c:manualLayout>
                  <c:x val="-4.8430004894762036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8DD-4DC9-8CC9-ED3C9662DA10}"/>
                </c:ext>
              </c:extLst>
            </c:dLbl>
            <c:dLbl>
              <c:idx val="50"/>
              <c:layout>
                <c:manualLayout>
                  <c:x val="-4.5517621145374446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8DD-4DC9-8CC9-ED3C9662DA10}"/>
                </c:ext>
              </c:extLst>
            </c:dLbl>
            <c:dLbl>
              <c:idx val="51"/>
              <c:layout>
                <c:manualLayout>
                  <c:x val="-6.3165687714145866E-3"/>
                  <c:y val="4.82253086569464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8DD-4DC9-8CC9-ED3C9662DA10}"/>
                </c:ext>
              </c:extLst>
            </c:dLbl>
            <c:dLbl>
              <c:idx val="52"/>
              <c:layout>
                <c:manualLayout>
                  <c:x val="-2.9993881546744984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8DD-4DC9-8CC9-ED3C9662DA10}"/>
                </c:ext>
              </c:extLst>
            </c:dLbl>
            <c:dLbl>
              <c:idx val="53"/>
              <c:layout>
                <c:manualLayout>
                  <c:x val="-4.1238374938929432E-5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8DD-4DC9-8CC9-ED3C9662DA10}"/>
                </c:ext>
              </c:extLst>
            </c:dLbl>
            <c:dLbl>
              <c:idx val="54"/>
              <c:layout>
                <c:manualLayout>
                  <c:x val="-4.7059471365638768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8DD-4DC9-8CC9-ED3C9662DA10}"/>
                </c:ext>
              </c:extLst>
            </c:dLbl>
            <c:dLbl>
              <c:idx val="55"/>
              <c:layout>
                <c:manualLayout>
                  <c:x val="-3.1507586882036222E-3"/>
                  <c:y val="7.912930543539989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8DD-4DC9-8CC9-ED3C9662DA10}"/>
                </c:ext>
              </c:extLst>
            </c:dLbl>
            <c:dLbl>
              <c:idx val="56"/>
              <c:layout>
                <c:manualLayout>
                  <c:x val="-4.70802741067063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8DD-4DC9-8CC9-ED3C9662DA10}"/>
                </c:ext>
              </c:extLst>
            </c:dLbl>
            <c:dLbl>
              <c:idx val="57"/>
              <c:layout>
                <c:manualLayout>
                  <c:x val="-3.1507586882035653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8DD-4DC9-8CC9-ED3C9662DA10}"/>
                </c:ext>
              </c:extLst>
            </c:dLbl>
            <c:dLbl>
              <c:idx val="58"/>
              <c:layout>
                <c:manualLayout>
                  <c:x val="-4.7075379344101815E-3"/>
                  <c:y val="3.95646527176999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8DD-4DC9-8CC9-ED3C9662DA10}"/>
                </c:ext>
              </c:extLst>
            </c:dLbl>
            <c:dLbl>
              <c:idx val="59"/>
              <c:layout>
                <c:manualLayout>
                  <c:x val="-6.4122613803230541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8DD-4DC9-8CC9-ED3C9662DA10}"/>
                </c:ext>
              </c:extLst>
            </c:dLbl>
            <c:dLbl>
              <c:idx val="60"/>
              <c:layout>
                <c:manualLayout>
                  <c:x val="-4.7262604013705908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8DD-4DC9-8CC9-ED3C9662DA10}"/>
                </c:ext>
              </c:extLst>
            </c:dLbl>
            <c:dLbl>
              <c:idx val="61"/>
              <c:layout>
                <c:manualLayout>
                  <c:x val="-3.2015418502202644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8DD-4DC9-8CC9-ED3C9662DA10}"/>
                </c:ext>
              </c:extLst>
            </c:dLbl>
            <c:dLbl>
              <c:idx val="62"/>
              <c:layout>
                <c:manualLayout>
                  <c:x val="-3.2058247674987763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8DD-4DC9-8CC9-ED3C9662DA10}"/>
                </c:ext>
              </c:extLst>
            </c:dLbl>
            <c:dLbl>
              <c:idx val="63"/>
              <c:layout>
                <c:manualLayout>
                  <c:x val="-4.6162506118453258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8DD-4DC9-8CC9-ED3C9662DA10}"/>
                </c:ext>
              </c:extLst>
            </c:dLbl>
            <c:dLbl>
              <c:idx val="64"/>
              <c:layout>
                <c:manualLayout>
                  <c:x val="9.0368330885952034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8DD-4DC9-8CC9-ED3C9662DA10}"/>
                </c:ext>
              </c:extLst>
            </c:dLbl>
            <c:dLbl>
              <c:idx val="65"/>
              <c:layout>
                <c:manualLayout>
                  <c:x val="-4.8082476749877635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8DD-4DC9-8CC9-ED3C9662DA10}"/>
                </c:ext>
              </c:extLst>
            </c:dLbl>
            <c:dLbl>
              <c:idx val="66"/>
              <c:layout>
                <c:manualLayout>
                  <c:x val="-1.6987273617230134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8DD-4DC9-8CC9-ED3C9662DA10}"/>
                </c:ext>
              </c:extLst>
            </c:dLbl>
            <c:dLbl>
              <c:idx val="67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8DD-4DC9-8CC9-ED3C9662DA10}"/>
                </c:ext>
              </c:extLst>
            </c:dLbl>
            <c:dLbl>
              <c:idx val="68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8DD-4DC9-8CC9-ED3C9662DA10}"/>
                </c:ext>
              </c:extLst>
            </c:dLbl>
            <c:dLbl>
              <c:idx val="6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8DD-4DC9-8CC9-ED3C9662DA10}"/>
                </c:ext>
              </c:extLst>
            </c:dLbl>
            <c:dLbl>
              <c:idx val="70"/>
              <c:layout>
                <c:manualLayout>
                  <c:x val="-3.1073176700930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8DD-4DC9-8CC9-ED3C9662DA10}"/>
                </c:ext>
              </c:extLst>
            </c:dLbl>
            <c:dLbl>
              <c:idx val="71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8DD-4DC9-8CC9-ED3C9662DA10}"/>
                </c:ext>
              </c:extLst>
            </c:dLbl>
            <c:dLbl>
              <c:idx val="72"/>
              <c:layout>
                <c:manualLayout>
                  <c:x val="1.2436857562408251E-2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8DD-4DC9-8CC9-ED3C9662DA10}"/>
                </c:ext>
              </c:extLst>
            </c:dLbl>
            <c:dLbl>
              <c:idx val="73"/>
              <c:layout>
                <c:manualLayout>
                  <c:x val="7.77092511013215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8DD-4DC9-8CC9-ED3C9662DA10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市区町村別_長期入院!$CM$5:$CM$78</c:f>
              <c:numCache>
                <c:formatCode>General</c:formatCode>
                <c:ptCount val="74"/>
                <c:pt idx="0">
                  <c:v>0.40000000000000036</c:v>
                </c:pt>
                <c:pt idx="1">
                  <c:v>-2.0999999999999992</c:v>
                </c:pt>
                <c:pt idx="2">
                  <c:v>-0.20000000000000018</c:v>
                </c:pt>
                <c:pt idx="3">
                  <c:v>-0.80000000000000071</c:v>
                </c:pt>
                <c:pt idx="4">
                  <c:v>3.3000000000000003</c:v>
                </c:pt>
                <c:pt idx="5">
                  <c:v>0.9000000000000008</c:v>
                </c:pt>
                <c:pt idx="6">
                  <c:v>-4.0000000000000009</c:v>
                </c:pt>
                <c:pt idx="7">
                  <c:v>-1.2000000000000011</c:v>
                </c:pt>
                <c:pt idx="8">
                  <c:v>2.4999999999999996</c:v>
                </c:pt>
                <c:pt idx="9">
                  <c:v>2.8</c:v>
                </c:pt>
                <c:pt idx="10">
                  <c:v>0.99999999999999811</c:v>
                </c:pt>
                <c:pt idx="11">
                  <c:v>-1.3000000000000012</c:v>
                </c:pt>
                <c:pt idx="12">
                  <c:v>4.6999999999999984</c:v>
                </c:pt>
                <c:pt idx="13">
                  <c:v>3.4000000000000004</c:v>
                </c:pt>
                <c:pt idx="14">
                  <c:v>-2.3999999999999995</c:v>
                </c:pt>
                <c:pt idx="15">
                  <c:v>-2.8</c:v>
                </c:pt>
                <c:pt idx="16">
                  <c:v>2.4000000000000021</c:v>
                </c:pt>
                <c:pt idx="17">
                  <c:v>0.20000000000000018</c:v>
                </c:pt>
                <c:pt idx="18">
                  <c:v>3</c:v>
                </c:pt>
                <c:pt idx="19">
                  <c:v>0.30000000000000027</c:v>
                </c:pt>
                <c:pt idx="20">
                  <c:v>0.60000000000000053</c:v>
                </c:pt>
                <c:pt idx="21">
                  <c:v>-1.2999999999999985</c:v>
                </c:pt>
                <c:pt idx="22">
                  <c:v>-1.2000000000000011</c:v>
                </c:pt>
                <c:pt idx="23">
                  <c:v>2.2999999999999994</c:v>
                </c:pt>
                <c:pt idx="24">
                  <c:v>-6.5</c:v>
                </c:pt>
                <c:pt idx="25">
                  <c:v>0.50000000000000044</c:v>
                </c:pt>
                <c:pt idx="26">
                  <c:v>-1.100000000000001</c:v>
                </c:pt>
                <c:pt idx="27">
                  <c:v>-1.0000000000000009</c:v>
                </c:pt>
                <c:pt idx="28">
                  <c:v>2.6999999999999997</c:v>
                </c:pt>
                <c:pt idx="29">
                  <c:v>-2.0999999999999992</c:v>
                </c:pt>
                <c:pt idx="30">
                  <c:v>2.8</c:v>
                </c:pt>
                <c:pt idx="31">
                  <c:v>1.4999999999999987</c:v>
                </c:pt>
                <c:pt idx="32">
                  <c:v>-0.20000000000000018</c:v>
                </c:pt>
                <c:pt idx="33">
                  <c:v>1.2999999999999985</c:v>
                </c:pt>
                <c:pt idx="34">
                  <c:v>-0.9000000000000008</c:v>
                </c:pt>
                <c:pt idx="35">
                  <c:v>-2.9</c:v>
                </c:pt>
                <c:pt idx="36">
                  <c:v>0.80000000000000071</c:v>
                </c:pt>
                <c:pt idx="37">
                  <c:v>2.2999999999999994</c:v>
                </c:pt>
                <c:pt idx="38">
                  <c:v>0.10000000000000009</c:v>
                </c:pt>
                <c:pt idx="39">
                  <c:v>-0.10000000000000009</c:v>
                </c:pt>
                <c:pt idx="40">
                  <c:v>-3.4000000000000004</c:v>
                </c:pt>
                <c:pt idx="41">
                  <c:v>-1.2999999999999985</c:v>
                </c:pt>
                <c:pt idx="42">
                  <c:v>-2.1999999999999993</c:v>
                </c:pt>
                <c:pt idx="43">
                  <c:v>-0.10000000000000009</c:v>
                </c:pt>
                <c:pt idx="44">
                  <c:v>-1.9000000000000017</c:v>
                </c:pt>
                <c:pt idx="45">
                  <c:v>0.10000000000000009</c:v>
                </c:pt>
                <c:pt idx="46">
                  <c:v>1.8000000000000016</c:v>
                </c:pt>
                <c:pt idx="47">
                  <c:v>-1.5999999999999988</c:v>
                </c:pt>
                <c:pt idx="48">
                  <c:v>4.1999999999999993</c:v>
                </c:pt>
                <c:pt idx="49">
                  <c:v>-3.3000000000000003</c:v>
                </c:pt>
                <c:pt idx="50">
                  <c:v>0.89999999999999802</c:v>
                </c:pt>
                <c:pt idx="51">
                  <c:v>2.4999999999999996</c:v>
                </c:pt>
                <c:pt idx="52">
                  <c:v>-0.89999999999999802</c:v>
                </c:pt>
                <c:pt idx="53">
                  <c:v>4.8000000000000016</c:v>
                </c:pt>
                <c:pt idx="54">
                  <c:v>6.0000000000000009</c:v>
                </c:pt>
                <c:pt idx="55">
                  <c:v>-2.5000000000000022</c:v>
                </c:pt>
                <c:pt idx="56">
                  <c:v>1.4999999999999987</c:v>
                </c:pt>
                <c:pt idx="57">
                  <c:v>-1.3000000000000012</c:v>
                </c:pt>
                <c:pt idx="58">
                  <c:v>-0.40000000000000036</c:v>
                </c:pt>
                <c:pt idx="59">
                  <c:v>0.40000000000000036</c:v>
                </c:pt>
                <c:pt idx="60">
                  <c:v>1.8000000000000003</c:v>
                </c:pt>
                <c:pt idx="61">
                  <c:v>-0.60000000000000053</c:v>
                </c:pt>
                <c:pt idx="62">
                  <c:v>-2.4999999999999996</c:v>
                </c:pt>
                <c:pt idx="63">
                  <c:v>0.99999999999999811</c:v>
                </c:pt>
                <c:pt idx="64">
                  <c:v>4.4000000000000012</c:v>
                </c:pt>
                <c:pt idx="65">
                  <c:v>7.6000000000000014</c:v>
                </c:pt>
                <c:pt idx="66">
                  <c:v>0.10000000000000009</c:v>
                </c:pt>
                <c:pt idx="67">
                  <c:v>-0.60000000000000053</c:v>
                </c:pt>
                <c:pt idx="68">
                  <c:v>-2.300000000000002</c:v>
                </c:pt>
                <c:pt idx="69">
                  <c:v>20.9</c:v>
                </c:pt>
                <c:pt idx="70">
                  <c:v>-3.4999999999999973</c:v>
                </c:pt>
                <c:pt idx="71">
                  <c:v>2.1999999999999966</c:v>
                </c:pt>
                <c:pt idx="72">
                  <c:v>-9</c:v>
                </c:pt>
                <c:pt idx="73">
                  <c:v>-4.3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C8DD-4DC9-8CC9-ED3C9662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C8DD-4DC9-8CC9-ED3C9662DA10}"/>
              </c:ext>
            </c:extLst>
          </c:dPt>
          <c:dLbls>
            <c:dLbl>
              <c:idx val="0"/>
              <c:layout>
                <c:manualLayout>
                  <c:x val="1.3986784140969107E-2"/>
                  <c:y val="-0.8676281989454732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C8DD-4DC9-8CC9-ED3C9662DA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市区町村別_長期入院!$DI$5:$DI$78</c:f>
              <c:numCache>
                <c:formatCode>General</c:formatCode>
                <c:ptCount val="74"/>
                <c:pt idx="0">
                  <c:v>0.30000000000000027</c:v>
                </c:pt>
                <c:pt idx="1">
                  <c:v>0.30000000000000027</c:v>
                </c:pt>
                <c:pt idx="2">
                  <c:v>0.30000000000000027</c:v>
                </c:pt>
                <c:pt idx="3">
                  <c:v>0.30000000000000027</c:v>
                </c:pt>
                <c:pt idx="4">
                  <c:v>0.30000000000000027</c:v>
                </c:pt>
                <c:pt idx="5">
                  <c:v>0.30000000000000027</c:v>
                </c:pt>
                <c:pt idx="6">
                  <c:v>0.30000000000000027</c:v>
                </c:pt>
                <c:pt idx="7">
                  <c:v>0.30000000000000027</c:v>
                </c:pt>
                <c:pt idx="8">
                  <c:v>0.30000000000000027</c:v>
                </c:pt>
                <c:pt idx="9">
                  <c:v>0.30000000000000027</c:v>
                </c:pt>
                <c:pt idx="10">
                  <c:v>0.30000000000000027</c:v>
                </c:pt>
                <c:pt idx="11">
                  <c:v>0.30000000000000027</c:v>
                </c:pt>
                <c:pt idx="12">
                  <c:v>0.30000000000000027</c:v>
                </c:pt>
                <c:pt idx="13">
                  <c:v>0.30000000000000027</c:v>
                </c:pt>
                <c:pt idx="14">
                  <c:v>0.30000000000000027</c:v>
                </c:pt>
                <c:pt idx="15">
                  <c:v>0.30000000000000027</c:v>
                </c:pt>
                <c:pt idx="16">
                  <c:v>0.30000000000000027</c:v>
                </c:pt>
                <c:pt idx="17">
                  <c:v>0.30000000000000027</c:v>
                </c:pt>
                <c:pt idx="18">
                  <c:v>0.30000000000000027</c:v>
                </c:pt>
                <c:pt idx="19">
                  <c:v>0.30000000000000027</c:v>
                </c:pt>
                <c:pt idx="20">
                  <c:v>0.30000000000000027</c:v>
                </c:pt>
                <c:pt idx="21">
                  <c:v>0.30000000000000027</c:v>
                </c:pt>
                <c:pt idx="22">
                  <c:v>0.30000000000000027</c:v>
                </c:pt>
                <c:pt idx="23">
                  <c:v>0.30000000000000027</c:v>
                </c:pt>
                <c:pt idx="24">
                  <c:v>0.30000000000000027</c:v>
                </c:pt>
                <c:pt idx="25">
                  <c:v>0.30000000000000027</c:v>
                </c:pt>
                <c:pt idx="26">
                  <c:v>0.30000000000000027</c:v>
                </c:pt>
                <c:pt idx="27">
                  <c:v>0.30000000000000027</c:v>
                </c:pt>
                <c:pt idx="28">
                  <c:v>0.30000000000000027</c:v>
                </c:pt>
                <c:pt idx="29">
                  <c:v>0.30000000000000027</c:v>
                </c:pt>
                <c:pt idx="30">
                  <c:v>0.30000000000000027</c:v>
                </c:pt>
                <c:pt idx="31">
                  <c:v>0.30000000000000027</c:v>
                </c:pt>
                <c:pt idx="32">
                  <c:v>0.30000000000000027</c:v>
                </c:pt>
                <c:pt idx="33">
                  <c:v>0.30000000000000027</c:v>
                </c:pt>
                <c:pt idx="34">
                  <c:v>0.30000000000000027</c:v>
                </c:pt>
                <c:pt idx="35">
                  <c:v>0.30000000000000027</c:v>
                </c:pt>
                <c:pt idx="36">
                  <c:v>0.30000000000000027</c:v>
                </c:pt>
                <c:pt idx="37">
                  <c:v>0.30000000000000027</c:v>
                </c:pt>
                <c:pt idx="38">
                  <c:v>0.30000000000000027</c:v>
                </c:pt>
                <c:pt idx="39">
                  <c:v>0.30000000000000027</c:v>
                </c:pt>
                <c:pt idx="40">
                  <c:v>0.30000000000000027</c:v>
                </c:pt>
                <c:pt idx="41">
                  <c:v>0.30000000000000027</c:v>
                </c:pt>
                <c:pt idx="42">
                  <c:v>0.30000000000000027</c:v>
                </c:pt>
                <c:pt idx="43">
                  <c:v>0.30000000000000027</c:v>
                </c:pt>
                <c:pt idx="44">
                  <c:v>0.30000000000000027</c:v>
                </c:pt>
                <c:pt idx="45">
                  <c:v>0.30000000000000027</c:v>
                </c:pt>
                <c:pt idx="46">
                  <c:v>0.30000000000000027</c:v>
                </c:pt>
                <c:pt idx="47">
                  <c:v>0.30000000000000027</c:v>
                </c:pt>
                <c:pt idx="48">
                  <c:v>0.30000000000000027</c:v>
                </c:pt>
                <c:pt idx="49">
                  <c:v>0.30000000000000027</c:v>
                </c:pt>
                <c:pt idx="50">
                  <c:v>0.30000000000000027</c:v>
                </c:pt>
                <c:pt idx="51">
                  <c:v>0.30000000000000027</c:v>
                </c:pt>
                <c:pt idx="52">
                  <c:v>0.30000000000000027</c:v>
                </c:pt>
                <c:pt idx="53">
                  <c:v>0.30000000000000027</c:v>
                </c:pt>
                <c:pt idx="54">
                  <c:v>0.30000000000000027</c:v>
                </c:pt>
                <c:pt idx="55">
                  <c:v>0.30000000000000027</c:v>
                </c:pt>
                <c:pt idx="56">
                  <c:v>0.30000000000000027</c:v>
                </c:pt>
                <c:pt idx="57">
                  <c:v>0.30000000000000027</c:v>
                </c:pt>
                <c:pt idx="58">
                  <c:v>0.30000000000000027</c:v>
                </c:pt>
                <c:pt idx="59">
                  <c:v>0.30000000000000027</c:v>
                </c:pt>
                <c:pt idx="60">
                  <c:v>0.30000000000000027</c:v>
                </c:pt>
                <c:pt idx="61">
                  <c:v>0.30000000000000027</c:v>
                </c:pt>
                <c:pt idx="62">
                  <c:v>0.30000000000000027</c:v>
                </c:pt>
                <c:pt idx="63">
                  <c:v>0.30000000000000027</c:v>
                </c:pt>
                <c:pt idx="64">
                  <c:v>0.30000000000000027</c:v>
                </c:pt>
                <c:pt idx="65">
                  <c:v>0.30000000000000027</c:v>
                </c:pt>
                <c:pt idx="66">
                  <c:v>0.30000000000000027</c:v>
                </c:pt>
                <c:pt idx="67">
                  <c:v>0.30000000000000027</c:v>
                </c:pt>
                <c:pt idx="68">
                  <c:v>0.30000000000000027</c:v>
                </c:pt>
                <c:pt idx="69">
                  <c:v>0.30000000000000027</c:v>
                </c:pt>
                <c:pt idx="70">
                  <c:v>0.30000000000000027</c:v>
                </c:pt>
                <c:pt idx="71">
                  <c:v>0.30000000000000027</c:v>
                </c:pt>
                <c:pt idx="72">
                  <c:v>0.30000000000000027</c:v>
                </c:pt>
                <c:pt idx="73">
                  <c:v>0.30000000000000027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C8DD-4DC9-8CC9-ED3C9662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en-US" altLang="ja-JP" sz="1000" b="1" i="0" u="none" strike="noStrike" baseline="0">
                    <a:effectLst/>
                  </a:rPr>
                  <a:t>pt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482721488007832"/>
              <c:y val="2.4555603780864198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586587911547"/>
          <c:y val="7.2786570031507569E-2"/>
          <c:w val="0.78934432367149765"/>
          <c:h val="0.89056471836419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市区町村別_長期入院!$CP$4</c:f>
              <c:strCache>
                <c:ptCount val="1"/>
                <c:pt idx="0">
                  <c:v>前年度との差分(95歳～)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8786098874204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0-4DFC-966A-E2DEB5CA3700}"/>
                </c:ext>
              </c:extLst>
            </c:dLbl>
            <c:dLbl>
              <c:idx val="1"/>
              <c:layout>
                <c:manualLayout>
                  <c:x val="-3.10560450318170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0-4DFC-966A-E2DEB5CA3700}"/>
                </c:ext>
              </c:extLst>
            </c:dLbl>
            <c:dLbl>
              <c:idx val="2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0-4DFC-966A-E2DEB5CA3700}"/>
                </c:ext>
              </c:extLst>
            </c:dLbl>
            <c:dLbl>
              <c:idx val="3"/>
              <c:layout>
                <c:manualLayout>
                  <c:x val="-4.6622613803231679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0-4DFC-966A-E2DEB5CA3700}"/>
                </c:ext>
              </c:extLst>
            </c:dLbl>
            <c:dLbl>
              <c:idx val="4"/>
              <c:layout>
                <c:manualLayout>
                  <c:x val="-4.65981399902104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0-4DFC-966A-E2DEB5CA3700}"/>
                </c:ext>
              </c:extLst>
            </c:dLbl>
            <c:dLbl>
              <c:idx val="5"/>
              <c:layout>
                <c:manualLayout>
                  <c:x val="-3.1067058247674986E-3"/>
                  <c:y val="8.03755144220060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0-4DFC-966A-E2DEB5CA3700}"/>
                </c:ext>
              </c:extLst>
            </c:dLbl>
            <c:dLbl>
              <c:idx val="6"/>
              <c:layout>
                <c:manualLayout>
                  <c:x val="-4.65516397454723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0-4DFC-966A-E2DEB5CA3700}"/>
                </c:ext>
              </c:extLst>
            </c:dLbl>
            <c:dLbl>
              <c:idx val="7"/>
              <c:layout>
                <c:manualLayout>
                  <c:x val="-6.2082721488008969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0-4DFC-966A-E2DEB5CA3700}"/>
                </c:ext>
              </c:extLst>
            </c:dLbl>
            <c:dLbl>
              <c:idx val="8"/>
              <c:layout>
                <c:manualLayout>
                  <c:x val="-3.1036465981399901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0-4DFC-966A-E2DEB5CA3700}"/>
                </c:ext>
              </c:extLst>
            </c:dLbl>
            <c:dLbl>
              <c:idx val="9"/>
              <c:layout>
                <c:manualLayout>
                  <c:x val="-6.213901125795512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0-4DFC-966A-E2DEB5CA3700}"/>
                </c:ext>
              </c:extLst>
            </c:dLbl>
            <c:dLbl>
              <c:idx val="10"/>
              <c:layout>
                <c:manualLayout>
                  <c:x val="2.4473813020068527E-6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0-4DFC-966A-E2DEB5CA3700}"/>
                </c:ext>
              </c:extLst>
            </c:dLbl>
            <c:dLbl>
              <c:idx val="11"/>
              <c:layout>
                <c:manualLayout>
                  <c:x val="1.25863925599607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0-4DFC-966A-E2DEB5CA3700}"/>
                </c:ext>
              </c:extLst>
            </c:dLbl>
            <c:dLbl>
              <c:idx val="12"/>
              <c:layout>
                <c:manualLayout>
                  <c:x val="-1.4049192364171477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0-4DFC-966A-E2DEB5CA3700}"/>
                </c:ext>
              </c:extLst>
            </c:dLbl>
            <c:dLbl>
              <c:idx val="13"/>
              <c:layout>
                <c:manualLayout>
                  <c:x val="1.56900391581008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0-4DFC-966A-E2DEB5CA3700}"/>
                </c:ext>
              </c:extLst>
            </c:dLbl>
            <c:dLbl>
              <c:idx val="14"/>
              <c:layout>
                <c:manualLayout>
                  <c:x val="-4.5130934899657365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0-4DFC-966A-E2DEB5CA3700}"/>
                </c:ext>
              </c:extLst>
            </c:dLbl>
            <c:dLbl>
              <c:idx val="15"/>
              <c:layout>
                <c:manualLayout>
                  <c:x val="-4.5130934899657365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60-4DFC-966A-E2DEB5CA3700}"/>
                </c:ext>
              </c:extLst>
            </c:dLbl>
            <c:dLbl>
              <c:idx val="16"/>
              <c:layout>
                <c:manualLayout>
                  <c:x val="1.7032550171316692E-3"/>
                  <c:y val="1.60751028844012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60-4DFC-966A-E2DEB5CA3700}"/>
                </c:ext>
              </c:extLst>
            </c:dLbl>
            <c:dLbl>
              <c:idx val="17"/>
              <c:layout>
                <c:manualLayout>
                  <c:x val="-4.5130934899657365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60-4DFC-966A-E2DEB5CA3700}"/>
                </c:ext>
              </c:extLst>
            </c:dLbl>
            <c:dLbl>
              <c:idx val="18"/>
              <c:layout>
                <c:manualLayout>
                  <c:x val="-4.5118697993147333E-3"/>
                  <c:y val="8.2187637702564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60-4DFC-966A-E2DEB5CA3700}"/>
                </c:ext>
              </c:extLst>
            </c:dLbl>
            <c:dLbl>
              <c:idx val="19"/>
              <c:layout>
                <c:manualLayout>
                  <c:x val="-4.5139500734213819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60-4DFC-966A-E2DEB5CA3700}"/>
                </c:ext>
              </c:extLst>
            </c:dLbl>
            <c:dLbl>
              <c:idx val="20"/>
              <c:layout>
                <c:manualLayout>
                  <c:x val="-8.5658345570239847E-7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60-4DFC-966A-E2DEB5CA3700}"/>
                </c:ext>
              </c:extLst>
            </c:dLbl>
            <c:dLbl>
              <c:idx val="21"/>
              <c:layout>
                <c:manualLayout>
                  <c:x val="-2.9713656387665198E-3"/>
                  <c:y val="1.58258610870799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60-4DFC-966A-E2DEB5CA3700}"/>
                </c:ext>
              </c:extLst>
            </c:dLbl>
            <c:dLbl>
              <c:idx val="22"/>
              <c:layout>
                <c:manualLayout>
                  <c:x val="-4.5253303964757708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60-4DFC-966A-E2DEB5CA3700}"/>
                </c:ext>
              </c:extLst>
            </c:dLbl>
            <c:dLbl>
              <c:idx val="23"/>
              <c:layout>
                <c:manualLayout>
                  <c:x val="-4.527043563387176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60-4DFC-966A-E2DEB5CA3700}"/>
                </c:ext>
              </c:extLst>
            </c:dLbl>
            <c:dLbl>
              <c:idx val="24"/>
              <c:layout>
                <c:manualLayout>
                  <c:x val="-4.5256975036710723E-3"/>
                  <c:y val="1.5825861094449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60-4DFC-966A-E2DEB5CA3700}"/>
                </c:ext>
              </c:extLst>
            </c:dLbl>
            <c:dLbl>
              <c:idx val="25"/>
              <c:layout>
                <c:manualLayout>
                  <c:x val="3.243392070484581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60-4DFC-966A-E2DEB5CA3700}"/>
                </c:ext>
              </c:extLst>
            </c:dLbl>
            <c:dLbl>
              <c:idx val="26"/>
              <c:layout>
                <c:manualLayout>
                  <c:x val="-2.9733235438081252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60-4DFC-966A-E2DEB5CA3700}"/>
                </c:ext>
              </c:extLst>
            </c:dLbl>
            <c:dLbl>
              <c:idx val="27"/>
              <c:layout>
                <c:manualLayout>
                  <c:x val="-3.1226138032305435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60-4DFC-966A-E2DEB5CA3700}"/>
                </c:ext>
              </c:extLst>
            </c:dLbl>
            <c:dLbl>
              <c:idx val="28"/>
              <c:layout>
                <c:manualLayout>
                  <c:x val="-2.9744248653939716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60-4DFC-966A-E2DEB5CA3700}"/>
                </c:ext>
              </c:extLst>
            </c:dLbl>
            <c:dLbl>
              <c:idx val="29"/>
              <c:layout>
                <c:manualLayout>
                  <c:x val="-9.0219040626530744E-3"/>
                  <c:y val="-4.40457818929285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91532060695053E-2"/>
                      <c:h val="1.564107510288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1860-4DFC-966A-E2DEB5CA3700}"/>
                </c:ext>
              </c:extLst>
            </c:dLbl>
            <c:dLbl>
              <c:idx val="30"/>
              <c:layout>
                <c:manualLayout>
                  <c:x val="-4.5400146842878124E-3"/>
                  <c:y val="1.768261316879913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60-4DFC-966A-E2DEB5CA3700}"/>
                </c:ext>
              </c:extLst>
            </c:dLbl>
            <c:dLbl>
              <c:idx val="31"/>
              <c:layout>
                <c:manualLayout>
                  <c:x val="-3.1259177679881958E-3"/>
                  <c:y val="-5.706661522558889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60-4DFC-966A-E2DEB5CA3700}"/>
                </c:ext>
              </c:extLst>
            </c:dLbl>
            <c:dLbl>
              <c:idx val="32"/>
              <c:layout>
                <c:manualLayout>
                  <c:x val="4.4955947136562733E-3"/>
                  <c:y val="-1.0263953189299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60-4DFC-966A-E2DEB5CA3700}"/>
                </c:ext>
              </c:extLst>
            </c:dLbl>
            <c:dLbl>
              <c:idx val="33"/>
              <c:layout>
                <c:manualLayout>
                  <c:x val="-4.6817180616740084E-3"/>
                  <c:y val="-1.0434349279835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60-4DFC-966A-E2DEB5CA3700}"/>
                </c:ext>
              </c:extLst>
            </c:dLbl>
            <c:dLbl>
              <c:idx val="34"/>
              <c:layout>
                <c:manualLayout>
                  <c:x val="-4.6817180616740084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60-4DFC-966A-E2DEB5CA3700}"/>
                </c:ext>
              </c:extLst>
            </c:dLbl>
            <c:dLbl>
              <c:idx val="35"/>
              <c:layout>
                <c:manualLayout>
                  <c:x val="-4.8312530592266277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60-4DFC-966A-E2DEB5CA3700}"/>
                </c:ext>
              </c:extLst>
            </c:dLbl>
            <c:dLbl>
              <c:idx val="36"/>
              <c:layout>
                <c:manualLayout>
                  <c:x val="-3.2752080274106705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60-4DFC-966A-E2DEB5CA3700}"/>
                </c:ext>
              </c:extLst>
            </c:dLbl>
            <c:dLbl>
              <c:idx val="37"/>
              <c:layout>
                <c:manualLayout>
                  <c:x val="-3.2775330396475769E-3"/>
                  <c:y val="3.1651722181529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60-4DFC-966A-E2DEB5CA3700}"/>
                </c:ext>
              </c:extLst>
            </c:dLbl>
            <c:dLbl>
              <c:idx val="38"/>
              <c:layout>
                <c:manualLayout>
                  <c:x val="-1.7280959373471526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60-4DFC-966A-E2DEB5CA3700}"/>
                </c:ext>
              </c:extLst>
            </c:dLbl>
            <c:dLbl>
              <c:idx val="39"/>
              <c:layout>
                <c:manualLayout>
                  <c:x val="6.1874694077337245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60-4DFC-966A-E2DEB5CA3700}"/>
                </c:ext>
              </c:extLst>
            </c:dLbl>
            <c:dLbl>
              <c:idx val="40"/>
              <c:layout>
                <c:manualLayout>
                  <c:x val="-1.7608908467939304E-4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60-4DFC-966A-E2DEB5CA3700}"/>
                </c:ext>
              </c:extLst>
            </c:dLbl>
            <c:dLbl>
              <c:idx val="41"/>
              <c:layout>
                <c:manualLayout>
                  <c:x val="-3.286343612334802E-3"/>
                  <c:y val="7.2337962962962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60-4DFC-966A-E2DEB5CA3700}"/>
                </c:ext>
              </c:extLst>
            </c:dLbl>
            <c:dLbl>
              <c:idx val="42"/>
              <c:layout>
                <c:manualLayout>
                  <c:x val="4.4837249143416542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60-4DFC-966A-E2DEB5CA3700}"/>
                </c:ext>
              </c:extLst>
            </c:dLbl>
            <c:dLbl>
              <c:idx val="43"/>
              <c:layout>
                <c:manualLayout>
                  <c:x val="-4.6937102300538425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60-4DFC-966A-E2DEB5CA3700}"/>
                </c:ext>
              </c:extLst>
            </c:dLbl>
            <c:dLbl>
              <c:idx val="44"/>
              <c:layout>
                <c:manualLayout>
                  <c:x val="-3.1396231032794911E-3"/>
                  <c:y val="-1.663773148148148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60-4DFC-966A-E2DEB5CA3700}"/>
                </c:ext>
              </c:extLst>
            </c:dLbl>
            <c:dLbl>
              <c:idx val="45"/>
              <c:layout>
                <c:manualLayout>
                  <c:x val="-3.1377875673030426E-3"/>
                  <c:y val="1.58258610797104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860-4DFC-966A-E2DEB5CA3700}"/>
                </c:ext>
              </c:extLst>
            </c:dLbl>
            <c:dLbl>
              <c:idx val="46"/>
              <c:layout>
                <c:manualLayout>
                  <c:x val="-1.7731277533039648E-4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60-4DFC-966A-E2DEB5CA3700}"/>
                </c:ext>
              </c:extLst>
            </c:dLbl>
            <c:dLbl>
              <c:idx val="47"/>
              <c:layout>
                <c:manualLayout>
                  <c:x val="-1.7354380812531732E-3"/>
                  <c:y val="3.21502057688024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60-4DFC-966A-E2DEB5CA3700}"/>
                </c:ext>
              </c:extLst>
            </c:dLbl>
            <c:dLbl>
              <c:idx val="48"/>
              <c:layout>
                <c:manualLayout>
                  <c:x val="-3.1423152227116986E-3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860-4DFC-966A-E2DEB5CA3700}"/>
                </c:ext>
              </c:extLst>
            </c:dLbl>
            <c:dLbl>
              <c:idx val="49"/>
              <c:layout>
                <c:manualLayout>
                  <c:x val="-3.2919725893294175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60-4DFC-966A-E2DEB5CA3700}"/>
                </c:ext>
              </c:extLst>
            </c:dLbl>
            <c:dLbl>
              <c:idx val="50"/>
              <c:layout>
                <c:manualLayout>
                  <c:x val="-2.9976749877630936E-3"/>
                  <c:y val="4.82253086494608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860-4DFC-966A-E2DEB5CA3700}"/>
                </c:ext>
              </c:extLst>
            </c:dLbl>
            <c:dLbl>
              <c:idx val="51"/>
              <c:layout>
                <c:manualLayout>
                  <c:x val="-4.7010523739598629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860-4DFC-966A-E2DEB5CA3700}"/>
                </c:ext>
              </c:extLst>
            </c:dLbl>
            <c:dLbl>
              <c:idx val="52"/>
              <c:layout>
                <c:manualLayout>
                  <c:x val="-4.5535976505138931E-3"/>
                  <c:y val="2.3738791630619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60-4DFC-966A-E2DEB5CA3700}"/>
                </c:ext>
              </c:extLst>
            </c:dLbl>
            <c:dLbl>
              <c:idx val="53"/>
              <c:layout>
                <c:manualLayout>
                  <c:x val="-4.7006852667645623E-3"/>
                  <c:y val="3.16517221741599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60-4DFC-966A-E2DEB5CA3700}"/>
                </c:ext>
              </c:extLst>
            </c:dLbl>
            <c:dLbl>
              <c:idx val="54"/>
              <c:layout>
                <c:manualLayout>
                  <c:x val="-3.151860009789525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860-4DFC-966A-E2DEB5CA3700}"/>
                </c:ext>
              </c:extLst>
            </c:dLbl>
            <c:dLbl>
              <c:idx val="55"/>
              <c:layout>
                <c:manualLayout>
                  <c:x val="-4.706926089084679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60-4DFC-966A-E2DEB5CA3700}"/>
                </c:ext>
              </c:extLst>
            </c:dLbl>
            <c:dLbl>
              <c:idx val="56"/>
              <c:layout>
                <c:manualLayout>
                  <c:x val="1.50930004894768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860-4DFC-966A-E2DEB5CA3700}"/>
                </c:ext>
              </c:extLst>
            </c:dLbl>
            <c:dLbl>
              <c:idx val="57"/>
              <c:layout>
                <c:manualLayout>
                  <c:x val="7.7252814488497305E-3"/>
                  <c:y val="4.82253086569464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860-4DFC-966A-E2DEB5CA3700}"/>
                </c:ext>
              </c:extLst>
            </c:dLbl>
            <c:dLbl>
              <c:idx val="58"/>
              <c:layout>
                <c:manualLayout>
                  <c:x val="1.5053842388643012E-3"/>
                  <c:y val="4.822530864197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860-4DFC-966A-E2DEB5CA3700}"/>
                </c:ext>
              </c:extLst>
            </c:dLbl>
            <c:dLbl>
              <c:idx val="59"/>
              <c:layout>
                <c:manualLayout>
                  <c:x val="-4.8581742535487027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860-4DFC-966A-E2DEB5CA3700}"/>
                </c:ext>
              </c:extLst>
            </c:dLbl>
            <c:dLbl>
              <c:idx val="60"/>
              <c:layout>
                <c:manualLayout>
                  <c:x val="1.4911894273127754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860-4DFC-966A-E2DEB5CA3700}"/>
                </c:ext>
              </c:extLst>
            </c:dLbl>
            <c:dLbl>
              <c:idx val="61"/>
              <c:layout>
                <c:manualLayout>
                  <c:x val="-3.2022760646109802E-3"/>
                  <c:y val="8.21876378173794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860-4DFC-966A-E2DEB5CA3700}"/>
                </c:ext>
              </c:extLst>
            </c:dLbl>
            <c:dLbl>
              <c:idx val="62"/>
              <c:layout>
                <c:manualLayout>
                  <c:x val="-7.0920215369555716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860-4DFC-966A-E2DEB5CA3700}"/>
                </c:ext>
              </c:extLst>
            </c:dLbl>
            <c:dLbl>
              <c:idx val="63"/>
              <c:layout>
                <c:manualLayout>
                  <c:x val="6.2623592755751342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860-4DFC-966A-E2DEB5CA3700}"/>
                </c:ext>
              </c:extLst>
            </c:dLbl>
            <c:dLbl>
              <c:idx val="64"/>
              <c:layout>
                <c:manualLayout>
                  <c:x val="-3.3939060205580031E-3"/>
                  <c:y val="2.4656291314596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860-4DFC-966A-E2DEB5CA3700}"/>
                </c:ext>
              </c:extLst>
            </c:dLbl>
            <c:dLbl>
              <c:idx val="65"/>
              <c:layout>
                <c:manualLayout>
                  <c:x val="-4.806534508076301E-3"/>
                  <c:y val="-1.013537947676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860-4DFC-966A-E2DEB5CA3700}"/>
                </c:ext>
              </c:extLst>
            </c:dLbl>
            <c:dLbl>
              <c:idx val="66"/>
              <c:layout>
                <c:manualLayout>
                  <c:x val="-3.2528144884974219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860-4DFC-966A-E2DEB5CA3700}"/>
                </c:ext>
              </c:extLst>
            </c:dLbl>
            <c:dLbl>
              <c:idx val="6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860-4DFC-966A-E2DEB5CA3700}"/>
                </c:ext>
              </c:extLst>
            </c:dLbl>
            <c:dLbl>
              <c:idx val="68"/>
              <c:layout>
                <c:manualLayout>
                  <c:x val="-3.10646108663729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60-4DFC-966A-E2DEB5CA3700}"/>
                </c:ext>
              </c:extLst>
            </c:dLbl>
            <c:dLbl>
              <c:idx val="69"/>
              <c:layout>
                <c:manualLayout>
                  <c:x val="-3.10707293196279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860-4DFC-966A-E2DEB5CA3700}"/>
                </c:ext>
              </c:extLst>
            </c:dLbl>
            <c:dLbl>
              <c:idx val="70"/>
              <c:layout>
                <c:manualLayout>
                  <c:x val="-3.10707293196274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860-4DFC-966A-E2DEB5CA3700}"/>
                </c:ext>
              </c:extLst>
            </c:dLbl>
            <c:dLbl>
              <c:idx val="71"/>
              <c:layout>
                <c:manualLayout>
                  <c:x val="-4.66091532060683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860-4DFC-966A-E2DEB5CA3700}"/>
                </c:ext>
              </c:extLst>
            </c:dLbl>
            <c:dLbl>
              <c:idx val="72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860-4DFC-966A-E2DEB5CA3700}"/>
                </c:ext>
              </c:extLst>
            </c:dLbl>
            <c:dLbl>
              <c:idx val="73"/>
              <c:layout>
                <c:manualLayout>
                  <c:x val="-3.10707293196277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860-4DFC-966A-E2DEB5CA3700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市区町村別_長期入院!$BU$5:$BU$78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市区町村別_長期入院!$CP$5:$CP$78</c:f>
              <c:numCache>
                <c:formatCode>General</c:formatCode>
                <c:ptCount val="74"/>
                <c:pt idx="0">
                  <c:v>0.40000000000000036</c:v>
                </c:pt>
                <c:pt idx="1">
                  <c:v>-0.30000000000000027</c:v>
                </c:pt>
                <c:pt idx="2">
                  <c:v>2.9</c:v>
                </c:pt>
                <c:pt idx="3">
                  <c:v>2.9</c:v>
                </c:pt>
                <c:pt idx="4">
                  <c:v>-4.5999999999999996</c:v>
                </c:pt>
                <c:pt idx="5">
                  <c:v>0.80000000000000071</c:v>
                </c:pt>
                <c:pt idx="6">
                  <c:v>-0.30000000000000027</c:v>
                </c:pt>
                <c:pt idx="7">
                  <c:v>3.5000000000000004</c:v>
                </c:pt>
                <c:pt idx="8">
                  <c:v>6.7999999999999989</c:v>
                </c:pt>
                <c:pt idx="9">
                  <c:v>1.4</c:v>
                </c:pt>
                <c:pt idx="10">
                  <c:v>0.60000000000000053</c:v>
                </c:pt>
                <c:pt idx="11">
                  <c:v>-1.5</c:v>
                </c:pt>
                <c:pt idx="12">
                  <c:v>1.3000000000000012</c:v>
                </c:pt>
                <c:pt idx="13">
                  <c:v>0.30000000000000027</c:v>
                </c:pt>
                <c:pt idx="14">
                  <c:v>0.10000000000000009</c:v>
                </c:pt>
                <c:pt idx="15">
                  <c:v>2.2000000000000006</c:v>
                </c:pt>
                <c:pt idx="16">
                  <c:v>0.60000000000000053</c:v>
                </c:pt>
                <c:pt idx="17">
                  <c:v>2.2999999999999994</c:v>
                </c:pt>
                <c:pt idx="18">
                  <c:v>-2.1000000000000005</c:v>
                </c:pt>
                <c:pt idx="19">
                  <c:v>-1.2999999999999998</c:v>
                </c:pt>
                <c:pt idx="20">
                  <c:v>1.8999999999999997</c:v>
                </c:pt>
                <c:pt idx="21">
                  <c:v>-1.0999999999999996</c:v>
                </c:pt>
                <c:pt idx="22">
                  <c:v>-0.40000000000000036</c:v>
                </c:pt>
                <c:pt idx="23">
                  <c:v>1.1999999999999997</c:v>
                </c:pt>
                <c:pt idx="24">
                  <c:v>-0.10000000000000009</c:v>
                </c:pt>
                <c:pt idx="25">
                  <c:v>0.60000000000000053</c:v>
                </c:pt>
                <c:pt idx="26">
                  <c:v>2.0000000000000004</c:v>
                </c:pt>
                <c:pt idx="27">
                  <c:v>0.9000000000000008</c:v>
                </c:pt>
                <c:pt idx="28">
                  <c:v>-0.59999999999999776</c:v>
                </c:pt>
                <c:pt idx="29">
                  <c:v>2.600000000000001</c:v>
                </c:pt>
                <c:pt idx="30">
                  <c:v>0</c:v>
                </c:pt>
                <c:pt idx="31">
                  <c:v>-0.99999999999999956</c:v>
                </c:pt>
                <c:pt idx="32">
                  <c:v>1.8000000000000003</c:v>
                </c:pt>
                <c:pt idx="33">
                  <c:v>2.1999999999999993</c:v>
                </c:pt>
                <c:pt idx="34">
                  <c:v>0.99999999999999956</c:v>
                </c:pt>
                <c:pt idx="35">
                  <c:v>2.2999999999999994</c:v>
                </c:pt>
                <c:pt idx="36">
                  <c:v>-0.50000000000000044</c:v>
                </c:pt>
                <c:pt idx="37">
                  <c:v>-0.10000000000000009</c:v>
                </c:pt>
                <c:pt idx="38">
                  <c:v>1.6</c:v>
                </c:pt>
                <c:pt idx="39">
                  <c:v>0.49999999999999978</c:v>
                </c:pt>
                <c:pt idx="40">
                  <c:v>3.9</c:v>
                </c:pt>
                <c:pt idx="41">
                  <c:v>1.1999999999999997</c:v>
                </c:pt>
                <c:pt idx="42">
                  <c:v>1.8000000000000003</c:v>
                </c:pt>
                <c:pt idx="43">
                  <c:v>1.0000000000000009</c:v>
                </c:pt>
                <c:pt idx="44">
                  <c:v>2.5999999999999996</c:v>
                </c:pt>
                <c:pt idx="45">
                  <c:v>-1.0000000000000009</c:v>
                </c:pt>
                <c:pt idx="46">
                  <c:v>-1.899999999999999</c:v>
                </c:pt>
                <c:pt idx="47">
                  <c:v>0.69999999999999785</c:v>
                </c:pt>
                <c:pt idx="48">
                  <c:v>1.2999999999999998</c:v>
                </c:pt>
                <c:pt idx="49">
                  <c:v>3.2</c:v>
                </c:pt>
                <c:pt idx="50">
                  <c:v>1.2999999999999998</c:v>
                </c:pt>
                <c:pt idx="51">
                  <c:v>2.6999999999999997</c:v>
                </c:pt>
                <c:pt idx="52">
                  <c:v>-0.89999999999999947</c:v>
                </c:pt>
                <c:pt idx="53">
                  <c:v>-0.80000000000000071</c:v>
                </c:pt>
                <c:pt idx="54">
                  <c:v>1.2999999999999998</c:v>
                </c:pt>
                <c:pt idx="55">
                  <c:v>-0.39999999999999969</c:v>
                </c:pt>
                <c:pt idx="56">
                  <c:v>-1.899999999999999</c:v>
                </c:pt>
                <c:pt idx="57">
                  <c:v>-3.7000000000000006</c:v>
                </c:pt>
                <c:pt idx="58">
                  <c:v>0.60000000000000053</c:v>
                </c:pt>
                <c:pt idx="59">
                  <c:v>2.4999999999999996</c:v>
                </c:pt>
                <c:pt idx="60">
                  <c:v>-1.9000000000000004</c:v>
                </c:pt>
                <c:pt idx="61">
                  <c:v>0.90000000000000013</c:v>
                </c:pt>
                <c:pt idx="62">
                  <c:v>0.20000000000000018</c:v>
                </c:pt>
                <c:pt idx="63">
                  <c:v>0.49999999999999906</c:v>
                </c:pt>
                <c:pt idx="64">
                  <c:v>-0.59999999999999987</c:v>
                </c:pt>
                <c:pt idx="65">
                  <c:v>-4.8</c:v>
                </c:pt>
                <c:pt idx="66">
                  <c:v>1.2000000000000011</c:v>
                </c:pt>
                <c:pt idx="67">
                  <c:v>4.2000000000000011</c:v>
                </c:pt>
                <c:pt idx="68">
                  <c:v>-0.20000000000000018</c:v>
                </c:pt>
                <c:pt idx="69">
                  <c:v>-8.6999999999999993</c:v>
                </c:pt>
                <c:pt idx="70">
                  <c:v>-0.70000000000000062</c:v>
                </c:pt>
                <c:pt idx="71">
                  <c:v>-0.89999999999999947</c:v>
                </c:pt>
                <c:pt idx="72">
                  <c:v>0.70000000000000062</c:v>
                </c:pt>
                <c:pt idx="73">
                  <c:v>-8.9000000000000021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860-4DFC-966A-E2DEB5CA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47472"/>
        <c:axId val="383360352"/>
      </c:barChart>
      <c:scatterChart>
        <c:scatterStyle val="lineMarker"/>
        <c:varyColors val="0"/>
        <c:ser>
          <c:idx val="1"/>
          <c:order val="1"/>
          <c:tx>
            <c:strRef>
              <c:f>市区町村別_長期入院!$BU$79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1860-4DFC-966A-E2DEB5CA3700}"/>
              </c:ext>
            </c:extLst>
          </c:dPt>
          <c:dLbls>
            <c:dLbl>
              <c:idx val="0"/>
              <c:layout>
                <c:manualLayout>
                  <c:x val="-0.22378854625550662"/>
                  <c:y val="-0.8655866608796296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fld id="{CC6698B2-3213-4553-BF3D-285B83313B30}" type="SERIESNAME">
                      <a:rPr lang="ja-JP" altLang="en-US" sz="1000"/>
                      <a:pPr>
                        <a:defRPr sz="8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7901543-651B-4857-8C8F-E039C9952428}" type="XVALUE">
                      <a:rPr lang="en-US" altLang="ja-JP" sz="1000" baseline="0"/>
                      <a:pPr>
                        <a:defRPr sz="8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numFmt formatCode="#,##0.0_ ;[Red]\-#,##0.0\ " sourceLinked="0"/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28732256485559"/>
                      <c:h val="4.7976144547325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1860-4DFC-966A-E2DEB5CA37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市区町村別_長期入院!$DL$5:$DL$78</c:f>
              <c:numCache>
                <c:formatCode>General</c:formatCode>
                <c:ptCount val="74"/>
                <c:pt idx="0">
                  <c:v>0.69999999999999929</c:v>
                </c:pt>
                <c:pt idx="1">
                  <c:v>0.69999999999999929</c:v>
                </c:pt>
                <c:pt idx="2">
                  <c:v>0.69999999999999929</c:v>
                </c:pt>
                <c:pt idx="3">
                  <c:v>0.69999999999999929</c:v>
                </c:pt>
                <c:pt idx="4">
                  <c:v>0.69999999999999929</c:v>
                </c:pt>
                <c:pt idx="5">
                  <c:v>0.69999999999999929</c:v>
                </c:pt>
                <c:pt idx="6">
                  <c:v>0.69999999999999929</c:v>
                </c:pt>
                <c:pt idx="7">
                  <c:v>0.69999999999999929</c:v>
                </c:pt>
                <c:pt idx="8">
                  <c:v>0.69999999999999929</c:v>
                </c:pt>
                <c:pt idx="9">
                  <c:v>0.69999999999999929</c:v>
                </c:pt>
                <c:pt idx="10">
                  <c:v>0.69999999999999929</c:v>
                </c:pt>
                <c:pt idx="11">
                  <c:v>0.69999999999999929</c:v>
                </c:pt>
                <c:pt idx="12">
                  <c:v>0.69999999999999929</c:v>
                </c:pt>
                <c:pt idx="13">
                  <c:v>0.69999999999999929</c:v>
                </c:pt>
                <c:pt idx="14">
                  <c:v>0.69999999999999929</c:v>
                </c:pt>
                <c:pt idx="15">
                  <c:v>0.69999999999999929</c:v>
                </c:pt>
                <c:pt idx="16">
                  <c:v>0.69999999999999929</c:v>
                </c:pt>
                <c:pt idx="17">
                  <c:v>0.69999999999999929</c:v>
                </c:pt>
                <c:pt idx="18">
                  <c:v>0.69999999999999929</c:v>
                </c:pt>
                <c:pt idx="19">
                  <c:v>0.69999999999999929</c:v>
                </c:pt>
                <c:pt idx="20">
                  <c:v>0.69999999999999929</c:v>
                </c:pt>
                <c:pt idx="21">
                  <c:v>0.69999999999999929</c:v>
                </c:pt>
                <c:pt idx="22">
                  <c:v>0.69999999999999929</c:v>
                </c:pt>
                <c:pt idx="23">
                  <c:v>0.69999999999999929</c:v>
                </c:pt>
                <c:pt idx="24">
                  <c:v>0.69999999999999929</c:v>
                </c:pt>
                <c:pt idx="25">
                  <c:v>0.69999999999999929</c:v>
                </c:pt>
                <c:pt idx="26">
                  <c:v>0.69999999999999929</c:v>
                </c:pt>
                <c:pt idx="27">
                  <c:v>0.69999999999999929</c:v>
                </c:pt>
                <c:pt idx="28">
                  <c:v>0.69999999999999929</c:v>
                </c:pt>
                <c:pt idx="29">
                  <c:v>0.69999999999999929</c:v>
                </c:pt>
                <c:pt idx="30">
                  <c:v>0.69999999999999929</c:v>
                </c:pt>
                <c:pt idx="31">
                  <c:v>0.69999999999999929</c:v>
                </c:pt>
                <c:pt idx="32">
                  <c:v>0.69999999999999929</c:v>
                </c:pt>
                <c:pt idx="33">
                  <c:v>0.69999999999999929</c:v>
                </c:pt>
                <c:pt idx="34">
                  <c:v>0.69999999999999929</c:v>
                </c:pt>
                <c:pt idx="35">
                  <c:v>0.69999999999999929</c:v>
                </c:pt>
                <c:pt idx="36">
                  <c:v>0.69999999999999929</c:v>
                </c:pt>
                <c:pt idx="37">
                  <c:v>0.69999999999999929</c:v>
                </c:pt>
                <c:pt idx="38">
                  <c:v>0.69999999999999929</c:v>
                </c:pt>
                <c:pt idx="39">
                  <c:v>0.69999999999999929</c:v>
                </c:pt>
                <c:pt idx="40">
                  <c:v>0.69999999999999929</c:v>
                </c:pt>
                <c:pt idx="41">
                  <c:v>0.69999999999999929</c:v>
                </c:pt>
                <c:pt idx="42">
                  <c:v>0.69999999999999929</c:v>
                </c:pt>
                <c:pt idx="43">
                  <c:v>0.69999999999999929</c:v>
                </c:pt>
                <c:pt idx="44">
                  <c:v>0.69999999999999929</c:v>
                </c:pt>
                <c:pt idx="45">
                  <c:v>0.69999999999999929</c:v>
                </c:pt>
                <c:pt idx="46">
                  <c:v>0.69999999999999929</c:v>
                </c:pt>
                <c:pt idx="47">
                  <c:v>0.69999999999999929</c:v>
                </c:pt>
                <c:pt idx="48">
                  <c:v>0.69999999999999929</c:v>
                </c:pt>
                <c:pt idx="49">
                  <c:v>0.69999999999999929</c:v>
                </c:pt>
                <c:pt idx="50">
                  <c:v>0.69999999999999929</c:v>
                </c:pt>
                <c:pt idx="51">
                  <c:v>0.69999999999999929</c:v>
                </c:pt>
                <c:pt idx="52">
                  <c:v>0.69999999999999929</c:v>
                </c:pt>
                <c:pt idx="53">
                  <c:v>0.69999999999999929</c:v>
                </c:pt>
                <c:pt idx="54">
                  <c:v>0.69999999999999929</c:v>
                </c:pt>
                <c:pt idx="55">
                  <c:v>0.69999999999999929</c:v>
                </c:pt>
                <c:pt idx="56">
                  <c:v>0.69999999999999929</c:v>
                </c:pt>
                <c:pt idx="57">
                  <c:v>0.69999999999999929</c:v>
                </c:pt>
                <c:pt idx="58">
                  <c:v>0.69999999999999929</c:v>
                </c:pt>
                <c:pt idx="59">
                  <c:v>0.69999999999999929</c:v>
                </c:pt>
                <c:pt idx="60">
                  <c:v>0.69999999999999929</c:v>
                </c:pt>
                <c:pt idx="61">
                  <c:v>0.69999999999999929</c:v>
                </c:pt>
                <c:pt idx="62">
                  <c:v>0.69999999999999929</c:v>
                </c:pt>
                <c:pt idx="63">
                  <c:v>0.69999999999999929</c:v>
                </c:pt>
                <c:pt idx="64">
                  <c:v>0.69999999999999929</c:v>
                </c:pt>
                <c:pt idx="65">
                  <c:v>0.69999999999999929</c:v>
                </c:pt>
                <c:pt idx="66">
                  <c:v>0.69999999999999929</c:v>
                </c:pt>
                <c:pt idx="67">
                  <c:v>0.69999999999999929</c:v>
                </c:pt>
                <c:pt idx="68">
                  <c:v>0.69999999999999929</c:v>
                </c:pt>
                <c:pt idx="69">
                  <c:v>0.69999999999999929</c:v>
                </c:pt>
                <c:pt idx="70">
                  <c:v>0.69999999999999929</c:v>
                </c:pt>
                <c:pt idx="71">
                  <c:v>0.69999999999999929</c:v>
                </c:pt>
                <c:pt idx="72">
                  <c:v>0.69999999999999929</c:v>
                </c:pt>
                <c:pt idx="73">
                  <c:v>0.69999999999999929</c:v>
                </c:pt>
              </c:numCache>
            </c:numRef>
          </c:xVal>
          <c:yVal>
            <c:numRef>
              <c:f>市区町村別_長期入院!$DM$5:$DM$78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1860-4DFC-966A-E2DEB5CA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31232"/>
        <c:axId val="383359792"/>
      </c:scatterChart>
      <c:catAx>
        <c:axId val="383347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3360352"/>
        <c:crossesAt val="0"/>
        <c:auto val="1"/>
        <c:lblAlgn val="ctr"/>
        <c:lblOffset val="100"/>
        <c:noMultiLvlLbl val="0"/>
      </c:catAx>
      <c:valAx>
        <c:axId val="383360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(pt)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192217327459634"/>
              <c:y val="3.1700987011316871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3347472"/>
        <c:crosses val="autoZero"/>
        <c:crossBetween val="between"/>
      </c:valAx>
      <c:valAx>
        <c:axId val="38335979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3331232"/>
        <c:crosses val="max"/>
        <c:crossBetween val="midCat"/>
      </c:valAx>
      <c:valAx>
        <c:axId val="3833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35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10</xdr:col>
      <xdr:colOff>552450</xdr:colOff>
      <xdr:row>48</xdr:row>
      <xdr:rowOff>117203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554175</xdr:colOff>
      <xdr:row>85</xdr:row>
      <xdr:rowOff>116100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7352CF-5CE0-4C5C-8526-E24EBF5F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582351</xdr:colOff>
      <xdr:row>81</xdr:row>
      <xdr:rowOff>27225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836B8DA-D172-4153-A806-5DAE05F2B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2"/>
        <a:stretch/>
      </xdr:blipFill>
      <xdr:spPr>
        <a:xfrm>
          <a:off x="1181100" y="3190875"/>
          <a:ext cx="7221276" cy="10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19</xdr:row>
      <xdr:rowOff>0</xdr:rowOff>
    </xdr:from>
    <xdr:to>
      <xdr:col>9</xdr:col>
      <xdr:colOff>174626</xdr:colOff>
      <xdr:row>48</xdr:row>
      <xdr:rowOff>174250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8C2E39-E721-4748-8DB1-1FD6F965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</xdr:row>
      <xdr:rowOff>19049</xdr:rowOff>
    </xdr:from>
    <xdr:to>
      <xdr:col>7</xdr:col>
      <xdr:colOff>841299</xdr:colOff>
      <xdr:row>1</xdr:row>
      <xdr:rowOff>193549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1BA3B4-8E46-4322-9934-6C9BD127FE2B}"/>
            </a:ext>
          </a:extLst>
        </xdr:cNvPr>
        <xdr:cNvSpPr txBox="1"/>
      </xdr:nvSpPr>
      <xdr:spPr>
        <a:xfrm>
          <a:off x="5314949" y="228599"/>
          <a:ext cx="784150" cy="174500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9525</xdr:colOff>
      <xdr:row>58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B7A886-F576-4738-9C51-EA5D03925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7</xdr:col>
      <xdr:colOff>504825</xdr:colOff>
      <xdr:row>40</xdr:row>
      <xdr:rowOff>2800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781BB4-14D0-44C1-9EB7-AF9738BF2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126300</xdr:colOff>
      <xdr:row>37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9929DF-091F-4E45-BAF0-647A98C8B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15</xdr:col>
      <xdr:colOff>126300</xdr:colOff>
      <xdr:row>37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4E5BC0-1A46-41B3-A3B2-3A7588BBE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15</xdr:col>
      <xdr:colOff>129391</xdr:colOff>
      <xdr:row>78</xdr:row>
      <xdr:rowOff>116175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841A56-4825-4585-9B76-B4C95622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129475</xdr:colOff>
      <xdr:row>78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292003-6C96-4CB8-B95C-8A9059BD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0.55144</cdr:x>
      <cdr:y>0.96862</cdr:y>
    </cdr:from>
    <cdr:to>
      <cdr:x>0.8918</cdr:x>
      <cdr:y>1</cdr:y>
    </cdr:to>
    <cdr:sp macro="" textlink="市区町村別_標準化死亡比!$V$8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689100" y="12780000"/>
          <a:ext cx="1042555" cy="41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B2B0AF-EF5C-4678-9AED-C8A9EE0F37EB}" type="TxLink">
            <a:rPr kumimoji="1" lang="ja-JP" altLang="en-US" sz="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広域連合全体
103.6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0.43637</cdr:x>
      <cdr:y>0.96862</cdr:y>
    </cdr:from>
    <cdr:to>
      <cdr:x>0.77672</cdr:x>
      <cdr:y>1</cdr:y>
    </cdr:to>
    <cdr:sp macro="" textlink="市区町村別_標準化死亡比!$V$7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7C0F3B6-0FB6-4820-8C46-3D8EDA6EFD40}"/>
            </a:ext>
          </a:extLst>
        </cdr:cNvPr>
        <cdr:cNvSpPr txBox="1"/>
      </cdr:nvSpPr>
      <cdr:spPr>
        <a:xfrm xmlns:a="http://schemas.openxmlformats.org/drawingml/2006/main">
          <a:off x="1336675" y="12778125"/>
          <a:ext cx="1042555" cy="41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90186B0-BA82-4B26-A800-963E3E0BD249}" type="TxLink">
            <a:rPr kumimoji="1" lang="ja-JP" altLang="en-US" sz="8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広域連合全体
105.9</a:t>
          </a:fld>
          <a:endParaRPr kumimoji="1" lang="ja-JP" altLang="en-US" sz="6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7</xdr:col>
      <xdr:colOff>501650</xdr:colOff>
      <xdr:row>44</xdr:row>
      <xdr:rowOff>168535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DA9A05-EC6A-401D-9BC5-F5A4C138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7200</xdr:rowOff>
    </xdr:from>
    <xdr:to>
      <xdr:col>5</xdr:col>
      <xdr:colOff>505680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7200</xdr:rowOff>
    </xdr:from>
    <xdr:to>
      <xdr:col>5</xdr:col>
      <xdr:colOff>505680</xdr:colOff>
      <xdr:row>84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326625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281100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939D38-363E-46B7-A084-1FDCCB609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12</xdr:col>
      <xdr:colOff>209100</xdr:colOff>
      <xdr:row>153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97BDCD-5C7A-4F06-9839-4B360AB30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12</xdr:col>
      <xdr:colOff>209100</xdr:colOff>
      <xdr:row>75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F667AC-839C-413B-A62C-BD73AACB3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159</xdr:row>
      <xdr:rowOff>0</xdr:rowOff>
    </xdr:from>
    <xdr:to>
      <xdr:col>12</xdr:col>
      <xdr:colOff>209100</xdr:colOff>
      <xdr:row>231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D1A330-827B-4590-9A9F-DC5D95251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237</xdr:row>
      <xdr:rowOff>0</xdr:rowOff>
    </xdr:from>
    <xdr:to>
      <xdr:col>12</xdr:col>
      <xdr:colOff>209100</xdr:colOff>
      <xdr:row>309</xdr:row>
      <xdr:rowOff>97200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83B0257-D832-4628-97B8-1E328261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315</xdr:row>
      <xdr:rowOff>0</xdr:rowOff>
    </xdr:from>
    <xdr:to>
      <xdr:col>12</xdr:col>
      <xdr:colOff>209100</xdr:colOff>
      <xdr:row>387</xdr:row>
      <xdr:rowOff>97200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24D5765-084F-4E78-A68E-1BF31D93A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393</xdr:row>
      <xdr:rowOff>0</xdr:rowOff>
    </xdr:from>
    <xdr:to>
      <xdr:col>12</xdr:col>
      <xdr:colOff>209100</xdr:colOff>
      <xdr:row>465</xdr:row>
      <xdr:rowOff>97200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8DD36D1-0593-4BD7-80B8-A1F2A528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471</xdr:row>
      <xdr:rowOff>0</xdr:rowOff>
    </xdr:from>
    <xdr:to>
      <xdr:col>12</xdr:col>
      <xdr:colOff>209100</xdr:colOff>
      <xdr:row>543</xdr:row>
      <xdr:rowOff>97200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9AEEE68-D3BB-463E-B421-6844E6FBF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88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2:11" ht="16.5" customHeight="1">
      <c r="B1" s="2" t="s">
        <v>77</v>
      </c>
    </row>
    <row r="2" spans="2:11" ht="16.5" customHeight="1">
      <c r="B2" s="2" t="s">
        <v>218</v>
      </c>
    </row>
    <row r="3" spans="2:11">
      <c r="B3" s="265" t="s">
        <v>65</v>
      </c>
      <c r="C3" s="267" t="s">
        <v>66</v>
      </c>
      <c r="D3" s="268"/>
      <c r="E3" s="267" t="s">
        <v>67</v>
      </c>
      <c r="F3" s="269"/>
      <c r="G3" s="267" t="s">
        <v>75</v>
      </c>
      <c r="H3" s="269"/>
    </row>
    <row r="4" spans="2:11">
      <c r="B4" s="266"/>
      <c r="C4" s="5" t="s">
        <v>147</v>
      </c>
      <c r="D4" s="6" t="s">
        <v>174</v>
      </c>
      <c r="E4" s="5" t="s">
        <v>147</v>
      </c>
      <c r="F4" s="6" t="s">
        <v>174</v>
      </c>
      <c r="G4" s="5" t="s">
        <v>147</v>
      </c>
      <c r="H4" s="6" t="s">
        <v>174</v>
      </c>
    </row>
    <row r="5" spans="2:11">
      <c r="B5" s="7" t="s">
        <v>69</v>
      </c>
      <c r="C5" s="147">
        <f>地区別_被保険者数!D13</f>
        <v>1372</v>
      </c>
      <c r="D5" s="75">
        <f>IFERROR(C5/$C$12,0)</f>
        <v>2.7988062234679495E-3</v>
      </c>
      <c r="E5" s="147">
        <f>地区別_被保険者数!L13</f>
        <v>923</v>
      </c>
      <c r="F5" s="75">
        <f>IFERROR(E5/$E$12,0)</f>
        <v>1.2375955516283834E-3</v>
      </c>
      <c r="G5" s="147">
        <f>地区別_被保険者数!T13</f>
        <v>2295</v>
      </c>
      <c r="H5" s="75">
        <f>IFERROR(G5/$G$12,0)</f>
        <v>1.8567810940040938E-3</v>
      </c>
    </row>
    <row r="6" spans="2:11">
      <c r="B6" s="7" t="s">
        <v>70</v>
      </c>
      <c r="C6" s="148">
        <f>地区別_被保険者数!E13</f>
        <v>4294</v>
      </c>
      <c r="D6" s="75">
        <f t="shared" ref="D6:D11" si="0">IFERROR(C6/$C$12,0)</f>
        <v>8.7595290988129546E-3</v>
      </c>
      <c r="E6" s="148">
        <f>地区別_被保険者数!M13</f>
        <v>3235</v>
      </c>
      <c r="F6" s="75">
        <f t="shared" ref="F6:F11" si="1">IFERROR(E6/$E$12,0)</f>
        <v>4.3376182118286246E-3</v>
      </c>
      <c r="G6" s="147">
        <f>地区別_被保険者数!U13</f>
        <v>7529</v>
      </c>
      <c r="H6" s="75">
        <f t="shared" ref="H6:H10" si="2">IFERROR(G6/$G$12,0)</f>
        <v>6.0913746652535173E-3</v>
      </c>
    </row>
    <row r="7" spans="2:11">
      <c r="B7" s="7" t="s">
        <v>71</v>
      </c>
      <c r="C7" s="148">
        <f>地区別_被保険者数!F13</f>
        <v>196864</v>
      </c>
      <c r="D7" s="75">
        <f t="shared" si="0"/>
        <v>0.4015919740355644</v>
      </c>
      <c r="E7" s="148">
        <f>地区別_被保険者数!N13</f>
        <v>255619</v>
      </c>
      <c r="F7" s="75">
        <f t="shared" si="1"/>
        <v>0.34274424410801274</v>
      </c>
      <c r="G7" s="147">
        <f>地区別_被保険者数!V13</f>
        <v>452483</v>
      </c>
      <c r="H7" s="75">
        <f t="shared" si="2"/>
        <v>0.36608360773780146</v>
      </c>
    </row>
    <row r="8" spans="2:11">
      <c r="B8" s="7" t="s">
        <v>72</v>
      </c>
      <c r="C8" s="148">
        <f>地区別_被保険者数!G13</f>
        <v>161658</v>
      </c>
      <c r="D8" s="75">
        <f t="shared" si="0"/>
        <v>0.32977362716718789</v>
      </c>
      <c r="E8" s="148">
        <f>地区別_被保険者数!O13</f>
        <v>225189</v>
      </c>
      <c r="F8" s="75">
        <f t="shared" si="1"/>
        <v>0.30194247527155366</v>
      </c>
      <c r="G8" s="147">
        <f>地区別_被保険者数!W13</f>
        <v>386847</v>
      </c>
      <c r="H8" s="75">
        <f t="shared" si="2"/>
        <v>0.31298047750422731</v>
      </c>
    </row>
    <row r="9" spans="2:11">
      <c r="B9" s="7" t="s">
        <v>73</v>
      </c>
      <c r="C9" s="148">
        <f>地区別_被保険者数!H13</f>
        <v>88571</v>
      </c>
      <c r="D9" s="75">
        <f t="shared" si="0"/>
        <v>0.18068007727316307</v>
      </c>
      <c r="E9" s="148">
        <f>地区別_被保険者数!P13</f>
        <v>153536</v>
      </c>
      <c r="F9" s="75">
        <f t="shared" si="1"/>
        <v>0.20586724877011428</v>
      </c>
      <c r="G9" s="147">
        <f>地区別_被保険者数!X13</f>
        <v>242107</v>
      </c>
      <c r="H9" s="75">
        <f t="shared" si="2"/>
        <v>0.19587786506581661</v>
      </c>
    </row>
    <row r="10" spans="2:11">
      <c r="B10" s="7" t="s">
        <v>74</v>
      </c>
      <c r="C10" s="148">
        <f>地区別_被保険者数!I13</f>
        <v>30390</v>
      </c>
      <c r="D10" s="75">
        <f t="shared" si="0"/>
        <v>6.1993965839060479E-2</v>
      </c>
      <c r="E10" s="148">
        <f>地区別_被保険者数!Q13</f>
        <v>77138</v>
      </c>
      <c r="F10" s="75">
        <f t="shared" si="1"/>
        <v>0.10342973527790926</v>
      </c>
      <c r="G10" s="147">
        <f>地区別_被保険者数!Y13</f>
        <v>107528</v>
      </c>
      <c r="H10" s="75">
        <f t="shared" si="2"/>
        <v>8.699605990242798E-2</v>
      </c>
    </row>
    <row r="11" spans="2:11" ht="14.25" thickBot="1">
      <c r="B11" s="7" t="s">
        <v>76</v>
      </c>
      <c r="C11" s="147">
        <f>地区別_被保険者数!J13</f>
        <v>7060</v>
      </c>
      <c r="D11" s="75">
        <f t="shared" si="0"/>
        <v>1.4402020362743238E-2</v>
      </c>
      <c r="E11" s="147">
        <f>地区別_被保険者数!R13</f>
        <v>30161</v>
      </c>
      <c r="F11" s="75">
        <f t="shared" si="1"/>
        <v>4.0441082808953061E-2</v>
      </c>
      <c r="G11" s="147">
        <f>地区別_被保険者数!Z13</f>
        <v>37221</v>
      </c>
      <c r="H11" s="75">
        <f>IFERROR(G11/$G$12,0)</f>
        <v>3.0113834030469008E-2</v>
      </c>
    </row>
    <row r="12" spans="2:11" ht="14.25" thickTop="1">
      <c r="B12" s="8" t="s">
        <v>191</v>
      </c>
      <c r="C12" s="149">
        <f>地区別_被保険者数!K13</f>
        <v>490209</v>
      </c>
      <c r="D12" s="239">
        <f>IFERROR(C12/$C$12,0)</f>
        <v>1</v>
      </c>
      <c r="E12" s="149">
        <f>地区別_被保険者数!S13</f>
        <v>745801</v>
      </c>
      <c r="F12" s="239">
        <f>IFERROR(E12/$E$12,0)</f>
        <v>1</v>
      </c>
      <c r="G12" s="149">
        <f>地区別_被保険者数!AA13</f>
        <v>1236010</v>
      </c>
      <c r="H12" s="239">
        <f>IFERROR(G12/$G$12,0)</f>
        <v>1</v>
      </c>
    </row>
    <row r="13" spans="2:11">
      <c r="B13" s="64" t="s">
        <v>212</v>
      </c>
      <c r="C13" s="4"/>
      <c r="D13" s="4"/>
      <c r="E13" s="4"/>
      <c r="F13" s="4"/>
      <c r="G13" s="4"/>
      <c r="H13" s="4"/>
      <c r="I13" s="4"/>
      <c r="J13" s="4"/>
      <c r="K13" s="4"/>
    </row>
    <row r="14" spans="2:11">
      <c r="B14" s="64" t="s">
        <v>213</v>
      </c>
      <c r="C14" s="4"/>
      <c r="D14" s="4"/>
      <c r="E14" s="4"/>
      <c r="F14" s="4"/>
      <c r="G14" s="4"/>
      <c r="H14" s="4"/>
      <c r="I14" s="4"/>
      <c r="J14" s="4"/>
      <c r="K14" s="4"/>
    </row>
    <row r="15" spans="2:11">
      <c r="B15" s="64"/>
      <c r="C15" s="4"/>
      <c r="D15" s="4"/>
      <c r="E15" s="4"/>
      <c r="F15" s="4"/>
      <c r="G15" s="4"/>
      <c r="H15" s="4"/>
      <c r="I15" s="4"/>
      <c r="J15" s="4"/>
      <c r="K15" s="4"/>
    </row>
    <row r="16" spans="2:11">
      <c r="B16" s="64"/>
      <c r="C16" s="4"/>
      <c r="D16" s="4"/>
      <c r="E16" s="4"/>
      <c r="F16" s="4"/>
      <c r="G16" s="4"/>
      <c r="H16" s="4"/>
      <c r="I16" s="4"/>
      <c r="J16" s="4"/>
      <c r="K16" s="4"/>
    </row>
    <row r="17" spans="2:11" ht="16.5" customHeight="1">
      <c r="B17" s="2" t="s">
        <v>219</v>
      </c>
      <c r="C17" s="4"/>
      <c r="D17" s="4"/>
      <c r="E17" s="4"/>
      <c r="F17" s="4"/>
      <c r="G17" s="4"/>
      <c r="H17" s="4"/>
      <c r="I17" s="4"/>
      <c r="J17" s="4"/>
      <c r="K17" s="4"/>
    </row>
    <row r="18" spans="2:11" ht="16.5" customHeight="1">
      <c r="B18" s="2" t="s">
        <v>218</v>
      </c>
      <c r="C18" s="4"/>
      <c r="D18" s="4"/>
      <c r="E18" s="4"/>
      <c r="F18" s="4"/>
      <c r="G18" s="4"/>
      <c r="H18" s="4"/>
      <c r="I18" s="4"/>
      <c r="J18" s="4"/>
      <c r="K18" s="4"/>
    </row>
    <row r="19" spans="2:11">
      <c r="B19" s="10"/>
      <c r="C19" s="10"/>
      <c r="D19" s="10"/>
      <c r="E19" s="10"/>
      <c r="F19" s="10"/>
      <c r="G19" s="10"/>
      <c r="H19" s="10"/>
      <c r="I19" s="10"/>
    </row>
    <row r="20" spans="2:11">
      <c r="B20" s="10"/>
      <c r="C20" s="10"/>
      <c r="D20" s="10"/>
      <c r="E20" s="10"/>
      <c r="F20" s="10"/>
      <c r="G20" s="10"/>
      <c r="H20" s="10"/>
      <c r="I20" s="10"/>
    </row>
    <row r="21" spans="2:11">
      <c r="B21" s="10"/>
      <c r="C21" s="10"/>
      <c r="D21" s="10"/>
      <c r="E21" s="10"/>
      <c r="F21" s="10"/>
      <c r="G21" s="10"/>
      <c r="H21" s="10"/>
      <c r="I21" s="10"/>
    </row>
    <row r="22" spans="2:11">
      <c r="B22" s="10"/>
      <c r="C22" s="10"/>
      <c r="D22" s="10"/>
      <c r="E22" s="10"/>
      <c r="F22" s="10"/>
      <c r="G22" s="10"/>
      <c r="H22" s="10"/>
      <c r="I22" s="10"/>
    </row>
    <row r="23" spans="2:11">
      <c r="B23" s="10"/>
      <c r="C23" s="10"/>
      <c r="D23" s="10"/>
      <c r="E23" s="10"/>
      <c r="F23" s="10"/>
      <c r="G23" s="10"/>
      <c r="H23" s="10"/>
      <c r="I23" s="10"/>
    </row>
    <row r="24" spans="2:11">
      <c r="B24" s="10"/>
      <c r="C24" s="10"/>
      <c r="D24" s="10"/>
      <c r="E24" s="10"/>
      <c r="F24" s="10"/>
      <c r="G24" s="10"/>
      <c r="H24" s="10"/>
      <c r="I24" s="10"/>
    </row>
    <row r="25" spans="2:11">
      <c r="B25" s="10"/>
      <c r="C25" s="10"/>
      <c r="D25" s="10"/>
      <c r="E25" s="10"/>
      <c r="F25" s="10"/>
      <c r="G25" s="10"/>
      <c r="H25" s="10"/>
      <c r="I25" s="10"/>
    </row>
    <row r="26" spans="2:11">
      <c r="B26" s="10"/>
      <c r="C26" s="10"/>
      <c r="D26" s="10"/>
      <c r="E26" s="10"/>
      <c r="F26" s="10"/>
      <c r="G26" s="10"/>
      <c r="H26" s="10"/>
      <c r="I26" s="10"/>
    </row>
    <row r="27" spans="2:11">
      <c r="B27" s="10"/>
      <c r="C27" s="10"/>
      <c r="D27" s="10"/>
      <c r="E27" s="10"/>
      <c r="F27" s="10"/>
      <c r="G27" s="10"/>
      <c r="H27" s="10"/>
      <c r="I27" s="10"/>
    </row>
    <row r="28" spans="2:11">
      <c r="B28" s="10"/>
      <c r="C28" s="10"/>
      <c r="D28" s="10"/>
      <c r="E28" s="10"/>
      <c r="F28" s="10"/>
      <c r="G28" s="10"/>
      <c r="H28" s="10"/>
      <c r="I28" s="10"/>
    </row>
    <row r="29" spans="2:11">
      <c r="B29" s="10"/>
      <c r="C29" s="10"/>
      <c r="D29" s="10"/>
      <c r="E29" s="10"/>
      <c r="F29" s="10"/>
      <c r="G29" s="10"/>
      <c r="H29" s="10"/>
      <c r="I29" s="10"/>
    </row>
    <row r="30" spans="2:11">
      <c r="B30" s="10"/>
      <c r="C30" s="10"/>
      <c r="D30" s="10"/>
      <c r="E30" s="10"/>
      <c r="F30" s="10"/>
      <c r="G30" s="10"/>
      <c r="H30" s="10"/>
      <c r="I30" s="10"/>
    </row>
    <row r="31" spans="2:11">
      <c r="B31" s="10"/>
      <c r="C31" s="10"/>
      <c r="D31" s="10"/>
      <c r="E31" s="10"/>
      <c r="F31" s="10"/>
      <c r="G31" s="10"/>
      <c r="H31" s="10"/>
      <c r="I31" s="10"/>
    </row>
    <row r="32" spans="2:11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>
      <c r="B36" s="10"/>
      <c r="C36" s="10"/>
      <c r="D36" s="10"/>
      <c r="E36" s="10"/>
      <c r="F36" s="10"/>
      <c r="G36" s="10"/>
      <c r="H36" s="10"/>
      <c r="I36" s="10"/>
    </row>
    <row r="37" spans="2:9" ht="13.5" customHeight="1"/>
    <row r="50" spans="2:13">
      <c r="B50" s="64" t="s">
        <v>212</v>
      </c>
    </row>
    <row r="51" spans="2:13">
      <c r="B51" s="64" t="s">
        <v>213</v>
      </c>
    </row>
    <row r="52" spans="2:13">
      <c r="B52" s="64"/>
    </row>
    <row r="54" spans="2:13" ht="16.5" customHeight="1">
      <c r="B54" s="2" t="s">
        <v>220</v>
      </c>
    </row>
    <row r="55" spans="2:13" ht="16.5" customHeight="1">
      <c r="B55" s="2" t="s">
        <v>218</v>
      </c>
      <c r="M55" s="1" t="s">
        <v>192</v>
      </c>
    </row>
    <row r="56" spans="2:13">
      <c r="M56" s="2" t="s">
        <v>194</v>
      </c>
    </row>
    <row r="57" spans="2:13">
      <c r="M57" s="1" t="s">
        <v>195</v>
      </c>
    </row>
    <row r="58" spans="2:13" ht="27">
      <c r="M58" s="225" t="s">
        <v>193</v>
      </c>
    </row>
    <row r="87" spans="2:2">
      <c r="B87" s="64" t="s">
        <v>212</v>
      </c>
    </row>
    <row r="88" spans="2:2">
      <c r="B88" s="64" t="s">
        <v>213</v>
      </c>
    </row>
  </sheetData>
  <customSheetViews>
    <customSheetView guid="{637B1C33-F0B9-40A6-9BF1-AD79E7C69DA0}" showGridLines="0"/>
  </customSheetViews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rowBreaks count="1" manualBreakCount="1">
    <brk id="5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4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27" width="9.625" style="1" customWidth="1"/>
    <col min="28" max="16384" width="9" style="1"/>
  </cols>
  <sheetData>
    <row r="1" spans="1:27" ht="16.5" customHeight="1">
      <c r="A1" s="2"/>
      <c r="B1" s="1" t="s">
        <v>178</v>
      </c>
    </row>
    <row r="2" spans="1:27" ht="16.5" customHeight="1">
      <c r="A2" s="2"/>
      <c r="B2" s="1" t="s">
        <v>117</v>
      </c>
      <c r="D2" s="4" t="s">
        <v>214</v>
      </c>
    </row>
    <row r="3" spans="1:27" ht="16.5" customHeight="1">
      <c r="B3" s="265"/>
      <c r="C3" s="272" t="s">
        <v>116</v>
      </c>
      <c r="D3" s="268" t="s">
        <v>159</v>
      </c>
      <c r="E3" s="268"/>
      <c r="F3" s="268"/>
      <c r="G3" s="268"/>
      <c r="H3" s="268"/>
      <c r="I3" s="268"/>
      <c r="J3" s="268"/>
      <c r="K3" s="269"/>
      <c r="L3" s="268" t="s">
        <v>160</v>
      </c>
      <c r="M3" s="268"/>
      <c r="N3" s="268"/>
      <c r="O3" s="268"/>
      <c r="P3" s="268"/>
      <c r="Q3" s="268"/>
      <c r="R3" s="268"/>
      <c r="S3" s="269"/>
      <c r="T3" s="268" t="s">
        <v>161</v>
      </c>
      <c r="U3" s="268"/>
      <c r="V3" s="268"/>
      <c r="W3" s="268"/>
      <c r="X3" s="268"/>
      <c r="Y3" s="268"/>
      <c r="Z3" s="268"/>
      <c r="AA3" s="269"/>
    </row>
    <row r="4" spans="1:27">
      <c r="B4" s="266"/>
      <c r="C4" s="272"/>
      <c r="D4" s="19" t="s">
        <v>69</v>
      </c>
      <c r="E4" s="63" t="s">
        <v>70</v>
      </c>
      <c r="F4" s="63" t="s">
        <v>71</v>
      </c>
      <c r="G4" s="63" t="s">
        <v>72</v>
      </c>
      <c r="H4" s="63" t="s">
        <v>73</v>
      </c>
      <c r="I4" s="63" t="s">
        <v>74</v>
      </c>
      <c r="J4" s="26" t="s">
        <v>76</v>
      </c>
      <c r="K4" s="18" t="s">
        <v>119</v>
      </c>
      <c r="L4" s="19" t="s">
        <v>69</v>
      </c>
      <c r="M4" s="63" t="s">
        <v>70</v>
      </c>
      <c r="N4" s="63" t="s">
        <v>71</v>
      </c>
      <c r="O4" s="63" t="s">
        <v>72</v>
      </c>
      <c r="P4" s="63" t="s">
        <v>73</v>
      </c>
      <c r="Q4" s="63" t="s">
        <v>74</v>
      </c>
      <c r="R4" s="26" t="s">
        <v>76</v>
      </c>
      <c r="S4" s="18" t="s">
        <v>119</v>
      </c>
      <c r="T4" s="19" t="s">
        <v>69</v>
      </c>
      <c r="U4" s="63" t="s">
        <v>70</v>
      </c>
      <c r="V4" s="63" t="s">
        <v>71</v>
      </c>
      <c r="W4" s="63" t="s">
        <v>72</v>
      </c>
      <c r="X4" s="63" t="s">
        <v>73</v>
      </c>
      <c r="Y4" s="63" t="s">
        <v>74</v>
      </c>
      <c r="Z4" s="26" t="s">
        <v>76</v>
      </c>
      <c r="AA4" s="223" t="s">
        <v>75</v>
      </c>
    </row>
    <row r="5" spans="1:27">
      <c r="B5" s="27">
        <v>1</v>
      </c>
      <c r="C5" s="11" t="s">
        <v>1</v>
      </c>
      <c r="D5" s="260">
        <v>63</v>
      </c>
      <c r="E5" s="162">
        <v>136</v>
      </c>
      <c r="F5" s="162">
        <v>22655</v>
      </c>
      <c r="G5" s="162">
        <v>18638</v>
      </c>
      <c r="H5" s="162">
        <v>11022</v>
      </c>
      <c r="I5" s="162">
        <v>3973</v>
      </c>
      <c r="J5" s="261">
        <v>946</v>
      </c>
      <c r="K5" s="189">
        <f>SUM(D5:J5)</f>
        <v>57433</v>
      </c>
      <c r="L5" s="260">
        <v>42</v>
      </c>
      <c r="M5" s="162">
        <v>143</v>
      </c>
      <c r="N5" s="162">
        <v>29554</v>
      </c>
      <c r="O5" s="162">
        <v>26105</v>
      </c>
      <c r="P5" s="162">
        <v>18169</v>
      </c>
      <c r="Q5" s="162">
        <v>9356</v>
      </c>
      <c r="R5" s="261">
        <v>3734</v>
      </c>
      <c r="S5" s="189">
        <f>SUM(L5:R5)</f>
        <v>87103</v>
      </c>
      <c r="T5" s="197">
        <f t="shared" ref="T5:AA5" si="0">SUM(D5,L5)</f>
        <v>105</v>
      </c>
      <c r="U5" s="198">
        <f t="shared" si="0"/>
        <v>279</v>
      </c>
      <c r="V5" s="198">
        <f t="shared" si="0"/>
        <v>52209</v>
      </c>
      <c r="W5" s="198">
        <f t="shared" si="0"/>
        <v>44743</v>
      </c>
      <c r="X5" s="198">
        <f t="shared" si="0"/>
        <v>29191</v>
      </c>
      <c r="Y5" s="198">
        <f t="shared" si="0"/>
        <v>13329</v>
      </c>
      <c r="Z5" s="199">
        <f t="shared" si="0"/>
        <v>4680</v>
      </c>
      <c r="AA5" s="190">
        <f t="shared" si="0"/>
        <v>144536</v>
      </c>
    </row>
    <row r="6" spans="1:27">
      <c r="B6" s="27">
        <v>2</v>
      </c>
      <c r="C6" s="11" t="s">
        <v>8</v>
      </c>
      <c r="D6" s="260">
        <v>55</v>
      </c>
      <c r="E6" s="162">
        <v>244</v>
      </c>
      <c r="F6" s="162">
        <v>18336</v>
      </c>
      <c r="G6" s="162">
        <v>15111</v>
      </c>
      <c r="H6" s="162">
        <v>7972</v>
      </c>
      <c r="I6" s="162">
        <v>2673</v>
      </c>
      <c r="J6" s="261">
        <v>585</v>
      </c>
      <c r="K6" s="189">
        <f t="shared" ref="K6:K13" si="1">SUM(D6:J6)</f>
        <v>44976</v>
      </c>
      <c r="L6" s="260">
        <v>35</v>
      </c>
      <c r="M6" s="162">
        <v>215</v>
      </c>
      <c r="N6" s="162">
        <v>23399</v>
      </c>
      <c r="O6" s="162">
        <v>19281</v>
      </c>
      <c r="P6" s="162">
        <v>12369</v>
      </c>
      <c r="Q6" s="162">
        <v>6387</v>
      </c>
      <c r="R6" s="261">
        <v>2465</v>
      </c>
      <c r="S6" s="189">
        <f t="shared" ref="S6:S12" si="2">SUM(L6:R6)</f>
        <v>64151</v>
      </c>
      <c r="T6" s="197">
        <f t="shared" ref="T6:T12" si="3">SUM(D6,L6)</f>
        <v>90</v>
      </c>
      <c r="U6" s="200">
        <f t="shared" ref="U6:Y13" si="4">SUM(E6,M6)</f>
        <v>459</v>
      </c>
      <c r="V6" s="200">
        <f t="shared" si="4"/>
        <v>41735</v>
      </c>
      <c r="W6" s="200">
        <f t="shared" si="4"/>
        <v>34392</v>
      </c>
      <c r="X6" s="200">
        <f t="shared" si="4"/>
        <v>20341</v>
      </c>
      <c r="Y6" s="200">
        <f t="shared" si="4"/>
        <v>9060</v>
      </c>
      <c r="Z6" s="201">
        <f t="shared" ref="Z6:AA13" si="5">SUM(J6,R6)</f>
        <v>3050</v>
      </c>
      <c r="AA6" s="191">
        <f t="shared" si="5"/>
        <v>109127</v>
      </c>
    </row>
    <row r="7" spans="1:27">
      <c r="B7" s="27">
        <v>3</v>
      </c>
      <c r="C7" s="13" t="s">
        <v>13</v>
      </c>
      <c r="D7" s="260">
        <v>124</v>
      </c>
      <c r="E7" s="162">
        <v>536</v>
      </c>
      <c r="F7" s="162">
        <v>29172</v>
      </c>
      <c r="G7" s="162">
        <v>24294</v>
      </c>
      <c r="H7" s="162">
        <v>12287</v>
      </c>
      <c r="I7" s="162">
        <v>3825</v>
      </c>
      <c r="J7" s="261">
        <v>811</v>
      </c>
      <c r="K7" s="189">
        <f t="shared" si="1"/>
        <v>71049</v>
      </c>
      <c r="L7" s="260">
        <v>81</v>
      </c>
      <c r="M7" s="162">
        <v>399</v>
      </c>
      <c r="N7" s="162">
        <v>37967</v>
      </c>
      <c r="O7" s="162">
        <v>32149</v>
      </c>
      <c r="P7" s="162">
        <v>19398</v>
      </c>
      <c r="Q7" s="162">
        <v>9070</v>
      </c>
      <c r="R7" s="261">
        <v>3429</v>
      </c>
      <c r="S7" s="189">
        <f t="shared" si="2"/>
        <v>102493</v>
      </c>
      <c r="T7" s="197">
        <f t="shared" si="3"/>
        <v>205</v>
      </c>
      <c r="U7" s="200">
        <f t="shared" si="4"/>
        <v>935</v>
      </c>
      <c r="V7" s="200">
        <f t="shared" si="4"/>
        <v>67139</v>
      </c>
      <c r="W7" s="200">
        <f t="shared" si="4"/>
        <v>56443</v>
      </c>
      <c r="X7" s="200">
        <f t="shared" si="4"/>
        <v>31685</v>
      </c>
      <c r="Y7" s="200">
        <f t="shared" si="4"/>
        <v>12895</v>
      </c>
      <c r="Z7" s="201">
        <f t="shared" si="5"/>
        <v>4240</v>
      </c>
      <c r="AA7" s="191">
        <f t="shared" si="5"/>
        <v>173542</v>
      </c>
    </row>
    <row r="8" spans="1:27">
      <c r="B8" s="27">
        <v>4</v>
      </c>
      <c r="C8" s="13" t="s">
        <v>21</v>
      </c>
      <c r="D8" s="260">
        <v>62</v>
      </c>
      <c r="E8" s="162">
        <v>174</v>
      </c>
      <c r="F8" s="162">
        <v>19580</v>
      </c>
      <c r="G8" s="162">
        <v>16541</v>
      </c>
      <c r="H8" s="162">
        <v>8703</v>
      </c>
      <c r="I8" s="162">
        <v>2679</v>
      </c>
      <c r="J8" s="261">
        <v>599</v>
      </c>
      <c r="K8" s="189">
        <f t="shared" si="1"/>
        <v>48338</v>
      </c>
      <c r="L8" s="260">
        <v>39</v>
      </c>
      <c r="M8" s="162">
        <v>137</v>
      </c>
      <c r="N8" s="162">
        <v>25892</v>
      </c>
      <c r="O8" s="162">
        <v>23022</v>
      </c>
      <c r="P8" s="162">
        <v>14964</v>
      </c>
      <c r="Q8" s="162">
        <v>6687</v>
      </c>
      <c r="R8" s="261">
        <v>2552</v>
      </c>
      <c r="S8" s="189">
        <f t="shared" si="2"/>
        <v>73293</v>
      </c>
      <c r="T8" s="197">
        <f t="shared" si="3"/>
        <v>101</v>
      </c>
      <c r="U8" s="200">
        <f t="shared" si="4"/>
        <v>311</v>
      </c>
      <c r="V8" s="200">
        <f t="shared" si="4"/>
        <v>45472</v>
      </c>
      <c r="W8" s="200">
        <f t="shared" si="4"/>
        <v>39563</v>
      </c>
      <c r="X8" s="200">
        <f t="shared" si="4"/>
        <v>23667</v>
      </c>
      <c r="Y8" s="200">
        <f t="shared" si="4"/>
        <v>9366</v>
      </c>
      <c r="Z8" s="201">
        <f t="shared" si="5"/>
        <v>3151</v>
      </c>
      <c r="AA8" s="191">
        <f t="shared" si="5"/>
        <v>121631</v>
      </c>
    </row>
    <row r="9" spans="1:27">
      <c r="B9" s="27">
        <v>5</v>
      </c>
      <c r="C9" s="13" t="s">
        <v>25</v>
      </c>
      <c r="D9" s="260">
        <v>64</v>
      </c>
      <c r="E9" s="162">
        <v>294</v>
      </c>
      <c r="F9" s="162">
        <v>16328</v>
      </c>
      <c r="G9" s="162">
        <v>13489</v>
      </c>
      <c r="H9" s="162">
        <v>6979</v>
      </c>
      <c r="I9" s="162">
        <v>2527</v>
      </c>
      <c r="J9" s="261">
        <v>544</v>
      </c>
      <c r="K9" s="189">
        <f t="shared" si="1"/>
        <v>40225</v>
      </c>
      <c r="L9" s="260">
        <v>56</v>
      </c>
      <c r="M9" s="162">
        <v>227</v>
      </c>
      <c r="N9" s="162">
        <v>20679</v>
      </c>
      <c r="O9" s="162">
        <v>17535</v>
      </c>
      <c r="P9" s="162">
        <v>11830</v>
      </c>
      <c r="Q9" s="162">
        <v>6040</v>
      </c>
      <c r="R9" s="261">
        <v>2408</v>
      </c>
      <c r="S9" s="189">
        <f t="shared" si="2"/>
        <v>58775</v>
      </c>
      <c r="T9" s="197">
        <f t="shared" si="3"/>
        <v>120</v>
      </c>
      <c r="U9" s="200">
        <f t="shared" si="4"/>
        <v>521</v>
      </c>
      <c r="V9" s="200">
        <f t="shared" si="4"/>
        <v>37007</v>
      </c>
      <c r="W9" s="200">
        <f t="shared" si="4"/>
        <v>31024</v>
      </c>
      <c r="X9" s="200">
        <f t="shared" si="4"/>
        <v>18809</v>
      </c>
      <c r="Y9" s="200">
        <f t="shared" si="4"/>
        <v>8567</v>
      </c>
      <c r="Z9" s="201">
        <f t="shared" si="5"/>
        <v>2952</v>
      </c>
      <c r="AA9" s="191">
        <f t="shared" si="5"/>
        <v>99000</v>
      </c>
    </row>
    <row r="10" spans="1:27">
      <c r="B10" s="27">
        <v>6</v>
      </c>
      <c r="C10" s="13" t="s">
        <v>35</v>
      </c>
      <c r="D10" s="260">
        <v>222</v>
      </c>
      <c r="E10" s="162">
        <v>610</v>
      </c>
      <c r="F10" s="162">
        <v>20146</v>
      </c>
      <c r="G10" s="162">
        <v>16346</v>
      </c>
      <c r="H10" s="162">
        <v>8737</v>
      </c>
      <c r="I10" s="162">
        <v>2927</v>
      </c>
      <c r="J10" s="261">
        <v>693</v>
      </c>
      <c r="K10" s="189">
        <f t="shared" si="1"/>
        <v>49681</v>
      </c>
      <c r="L10" s="260">
        <v>158</v>
      </c>
      <c r="M10" s="162">
        <v>469</v>
      </c>
      <c r="N10" s="162">
        <v>25773</v>
      </c>
      <c r="O10" s="162">
        <v>22097</v>
      </c>
      <c r="P10" s="162">
        <v>14317</v>
      </c>
      <c r="Q10" s="162">
        <v>7245</v>
      </c>
      <c r="R10" s="261">
        <v>3029</v>
      </c>
      <c r="S10" s="189">
        <f t="shared" si="2"/>
        <v>73088</v>
      </c>
      <c r="T10" s="197">
        <f t="shared" si="3"/>
        <v>380</v>
      </c>
      <c r="U10" s="200">
        <f t="shared" si="4"/>
        <v>1079</v>
      </c>
      <c r="V10" s="200">
        <f t="shared" si="4"/>
        <v>45919</v>
      </c>
      <c r="W10" s="200">
        <f t="shared" si="4"/>
        <v>38443</v>
      </c>
      <c r="X10" s="200">
        <f t="shared" si="4"/>
        <v>23054</v>
      </c>
      <c r="Y10" s="200">
        <f t="shared" si="4"/>
        <v>10172</v>
      </c>
      <c r="Z10" s="201">
        <f t="shared" si="5"/>
        <v>3722</v>
      </c>
      <c r="AA10" s="191">
        <f t="shared" si="5"/>
        <v>122769</v>
      </c>
    </row>
    <row r="11" spans="1:27">
      <c r="B11" s="27">
        <v>7</v>
      </c>
      <c r="C11" s="13" t="s">
        <v>44</v>
      </c>
      <c r="D11" s="260">
        <v>268</v>
      </c>
      <c r="E11" s="162">
        <v>623</v>
      </c>
      <c r="F11" s="162">
        <v>21140</v>
      </c>
      <c r="G11" s="162">
        <v>16597</v>
      </c>
      <c r="H11" s="162">
        <v>8638</v>
      </c>
      <c r="I11" s="162">
        <v>2902</v>
      </c>
      <c r="J11" s="261">
        <v>655</v>
      </c>
      <c r="K11" s="189">
        <f t="shared" si="1"/>
        <v>50823</v>
      </c>
      <c r="L11" s="260">
        <v>177</v>
      </c>
      <c r="M11" s="162">
        <v>474</v>
      </c>
      <c r="N11" s="162">
        <v>26472</v>
      </c>
      <c r="O11" s="162">
        <v>22474</v>
      </c>
      <c r="P11" s="162">
        <v>15447</v>
      </c>
      <c r="Q11" s="162">
        <v>7977</v>
      </c>
      <c r="R11" s="261">
        <v>2959</v>
      </c>
      <c r="S11" s="189">
        <f t="shared" si="2"/>
        <v>75980</v>
      </c>
      <c r="T11" s="197">
        <f t="shared" si="3"/>
        <v>445</v>
      </c>
      <c r="U11" s="200">
        <f t="shared" si="4"/>
        <v>1097</v>
      </c>
      <c r="V11" s="200">
        <f t="shared" si="4"/>
        <v>47612</v>
      </c>
      <c r="W11" s="200">
        <f t="shared" si="4"/>
        <v>39071</v>
      </c>
      <c r="X11" s="200">
        <f t="shared" si="4"/>
        <v>24085</v>
      </c>
      <c r="Y11" s="200">
        <f t="shared" si="4"/>
        <v>10879</v>
      </c>
      <c r="Z11" s="201">
        <f t="shared" si="5"/>
        <v>3614</v>
      </c>
      <c r="AA11" s="191">
        <f t="shared" si="5"/>
        <v>126803</v>
      </c>
    </row>
    <row r="12" spans="1:27" ht="14.25" thickBot="1">
      <c r="B12" s="27">
        <v>8</v>
      </c>
      <c r="C12" s="13" t="s">
        <v>57</v>
      </c>
      <c r="D12" s="260">
        <v>514</v>
      </c>
      <c r="E12" s="162">
        <v>1677</v>
      </c>
      <c r="F12" s="162">
        <v>49507</v>
      </c>
      <c r="G12" s="162">
        <v>40642</v>
      </c>
      <c r="H12" s="162">
        <v>24233</v>
      </c>
      <c r="I12" s="162">
        <v>8884</v>
      </c>
      <c r="J12" s="261">
        <v>2227</v>
      </c>
      <c r="K12" s="189">
        <f t="shared" si="1"/>
        <v>127684</v>
      </c>
      <c r="L12" s="260">
        <v>335</v>
      </c>
      <c r="M12" s="162">
        <v>1171</v>
      </c>
      <c r="N12" s="162">
        <v>65883</v>
      </c>
      <c r="O12" s="162">
        <v>62526</v>
      </c>
      <c r="P12" s="162">
        <v>47042</v>
      </c>
      <c r="Q12" s="162">
        <v>24376</v>
      </c>
      <c r="R12" s="261">
        <v>9585</v>
      </c>
      <c r="S12" s="189">
        <f t="shared" si="2"/>
        <v>210918</v>
      </c>
      <c r="T12" s="197">
        <f t="shared" si="3"/>
        <v>849</v>
      </c>
      <c r="U12" s="200">
        <f t="shared" si="4"/>
        <v>2848</v>
      </c>
      <c r="V12" s="200">
        <f t="shared" si="4"/>
        <v>115390</v>
      </c>
      <c r="W12" s="200">
        <f t="shared" si="4"/>
        <v>103168</v>
      </c>
      <c r="X12" s="200">
        <f t="shared" si="4"/>
        <v>71275</v>
      </c>
      <c r="Y12" s="200">
        <f t="shared" si="4"/>
        <v>33260</v>
      </c>
      <c r="Z12" s="201">
        <f t="shared" si="5"/>
        <v>11812</v>
      </c>
      <c r="AA12" s="191">
        <f t="shared" si="5"/>
        <v>338602</v>
      </c>
    </row>
    <row r="13" spans="1:27" ht="14.25" thickTop="1">
      <c r="B13" s="270" t="s">
        <v>0</v>
      </c>
      <c r="C13" s="271"/>
      <c r="D13" s="192">
        <f>SUM(D5:D12)</f>
        <v>1372</v>
      </c>
      <c r="E13" s="193">
        <f t="shared" ref="E13:J13" si="6">SUM(E5:E12)</f>
        <v>4294</v>
      </c>
      <c r="F13" s="193">
        <f t="shared" si="6"/>
        <v>196864</v>
      </c>
      <c r="G13" s="193">
        <f t="shared" si="6"/>
        <v>161658</v>
      </c>
      <c r="H13" s="193">
        <f t="shared" si="6"/>
        <v>88571</v>
      </c>
      <c r="I13" s="193">
        <f t="shared" si="6"/>
        <v>30390</v>
      </c>
      <c r="J13" s="194">
        <f t="shared" si="6"/>
        <v>7060</v>
      </c>
      <c r="K13" s="195">
        <f t="shared" si="1"/>
        <v>490209</v>
      </c>
      <c r="L13" s="192">
        <f t="shared" ref="L13:R13" si="7">SUM(L5:L12)</f>
        <v>923</v>
      </c>
      <c r="M13" s="193">
        <f t="shared" si="7"/>
        <v>3235</v>
      </c>
      <c r="N13" s="193">
        <f t="shared" si="7"/>
        <v>255619</v>
      </c>
      <c r="O13" s="193">
        <f t="shared" si="7"/>
        <v>225189</v>
      </c>
      <c r="P13" s="193">
        <f t="shared" si="7"/>
        <v>153536</v>
      </c>
      <c r="Q13" s="193">
        <f t="shared" si="7"/>
        <v>77138</v>
      </c>
      <c r="R13" s="194">
        <f t="shared" si="7"/>
        <v>30161</v>
      </c>
      <c r="S13" s="195">
        <f>SUM(L13:R13)</f>
        <v>745801</v>
      </c>
      <c r="T13" s="192">
        <f>SUM(D13,L13)</f>
        <v>2295</v>
      </c>
      <c r="U13" s="193">
        <f t="shared" si="4"/>
        <v>7529</v>
      </c>
      <c r="V13" s="193">
        <f t="shared" si="4"/>
        <v>452483</v>
      </c>
      <c r="W13" s="193">
        <f t="shared" si="4"/>
        <v>386847</v>
      </c>
      <c r="X13" s="193">
        <f t="shared" si="4"/>
        <v>242107</v>
      </c>
      <c r="Y13" s="193">
        <f t="shared" si="4"/>
        <v>107528</v>
      </c>
      <c r="Z13" s="204">
        <f t="shared" si="5"/>
        <v>37221</v>
      </c>
      <c r="AA13" s="224">
        <f t="shared" si="5"/>
        <v>1236010</v>
      </c>
    </row>
    <row r="14" spans="1:27">
      <c r="B14" s="29"/>
    </row>
  </sheetData>
  <customSheetViews>
    <customSheetView guid="{637B1C33-F0B9-40A6-9BF1-AD79E7C69DA0}" showGridLines="0"/>
  </customSheetViews>
  <mergeCells count="6">
    <mergeCell ref="T3:AA3"/>
    <mergeCell ref="B13:C13"/>
    <mergeCell ref="B3:B4"/>
    <mergeCell ref="C3:C4"/>
    <mergeCell ref="D3:K3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13" formula="1"/>
    <ignoredError sqref="K5:K12 S5:Z12 D13:J13 L13:R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10" width="9.625" style="3" customWidth="1"/>
    <col min="11" max="27" width="9.625" style="1" customWidth="1"/>
    <col min="28" max="16384" width="9" style="1"/>
  </cols>
  <sheetData>
    <row r="1" spans="2:27" ht="16.5" customHeight="1">
      <c r="B1" s="2" t="s">
        <v>77</v>
      </c>
    </row>
    <row r="2" spans="2:27" ht="16.5" customHeight="1">
      <c r="B2" s="2" t="s">
        <v>141</v>
      </c>
      <c r="D2" s="38" t="s">
        <v>214</v>
      </c>
    </row>
    <row r="3" spans="2:27" ht="16.5" customHeight="1">
      <c r="B3" s="265"/>
      <c r="C3" s="272" t="s">
        <v>142</v>
      </c>
      <c r="D3" s="268" t="s">
        <v>159</v>
      </c>
      <c r="E3" s="268"/>
      <c r="F3" s="268"/>
      <c r="G3" s="268"/>
      <c r="H3" s="268"/>
      <c r="I3" s="268"/>
      <c r="J3" s="268"/>
      <c r="K3" s="269"/>
      <c r="L3" s="268" t="s">
        <v>160</v>
      </c>
      <c r="M3" s="268"/>
      <c r="N3" s="268"/>
      <c r="O3" s="268"/>
      <c r="P3" s="268"/>
      <c r="Q3" s="268"/>
      <c r="R3" s="268"/>
      <c r="S3" s="269"/>
      <c r="T3" s="268" t="s">
        <v>161</v>
      </c>
      <c r="U3" s="268"/>
      <c r="V3" s="268"/>
      <c r="W3" s="268"/>
      <c r="X3" s="268"/>
      <c r="Y3" s="268"/>
      <c r="Z3" s="268"/>
      <c r="AA3" s="269"/>
    </row>
    <row r="4" spans="2:27">
      <c r="B4" s="266"/>
      <c r="C4" s="272"/>
      <c r="D4" s="19" t="s">
        <v>69</v>
      </c>
      <c r="E4" s="63" t="s">
        <v>70</v>
      </c>
      <c r="F4" s="63" t="s">
        <v>71</v>
      </c>
      <c r="G4" s="63" t="s">
        <v>72</v>
      </c>
      <c r="H4" s="63" t="s">
        <v>73</v>
      </c>
      <c r="I4" s="63" t="s">
        <v>74</v>
      </c>
      <c r="J4" s="26" t="s">
        <v>76</v>
      </c>
      <c r="K4" s="18" t="s">
        <v>119</v>
      </c>
      <c r="L4" s="19" t="s">
        <v>69</v>
      </c>
      <c r="M4" s="63" t="s">
        <v>70</v>
      </c>
      <c r="N4" s="63" t="s">
        <v>71</v>
      </c>
      <c r="O4" s="63" t="s">
        <v>72</v>
      </c>
      <c r="P4" s="63" t="s">
        <v>73</v>
      </c>
      <c r="Q4" s="63" t="s">
        <v>74</v>
      </c>
      <c r="R4" s="26" t="s">
        <v>76</v>
      </c>
      <c r="S4" s="18" t="s">
        <v>119</v>
      </c>
      <c r="T4" s="19" t="s">
        <v>69</v>
      </c>
      <c r="U4" s="63" t="s">
        <v>70</v>
      </c>
      <c r="V4" s="63" t="s">
        <v>71</v>
      </c>
      <c r="W4" s="63" t="s">
        <v>72</v>
      </c>
      <c r="X4" s="63" t="s">
        <v>73</v>
      </c>
      <c r="Y4" s="63" t="s">
        <v>74</v>
      </c>
      <c r="Z4" s="26" t="s">
        <v>76</v>
      </c>
      <c r="AA4" s="18" t="s">
        <v>75</v>
      </c>
    </row>
    <row r="5" spans="2:27">
      <c r="B5" s="27">
        <v>1</v>
      </c>
      <c r="C5" s="96" t="s">
        <v>58</v>
      </c>
      <c r="D5" s="260">
        <v>514</v>
      </c>
      <c r="E5" s="162">
        <v>1677</v>
      </c>
      <c r="F5" s="162">
        <v>49507</v>
      </c>
      <c r="G5" s="162">
        <v>40642</v>
      </c>
      <c r="H5" s="162">
        <v>24233</v>
      </c>
      <c r="I5" s="162">
        <v>8884</v>
      </c>
      <c r="J5" s="261">
        <v>2227</v>
      </c>
      <c r="K5" s="190">
        <f>SUM(D5:J5)</f>
        <v>127684</v>
      </c>
      <c r="L5" s="260">
        <v>335</v>
      </c>
      <c r="M5" s="162">
        <v>1171</v>
      </c>
      <c r="N5" s="162">
        <v>65883</v>
      </c>
      <c r="O5" s="162">
        <v>62526</v>
      </c>
      <c r="P5" s="162">
        <v>47042</v>
      </c>
      <c r="Q5" s="162">
        <v>24376</v>
      </c>
      <c r="R5" s="261">
        <v>9585</v>
      </c>
      <c r="S5" s="190">
        <f>SUM(L5:R5)</f>
        <v>210918</v>
      </c>
      <c r="T5" s="197">
        <f t="shared" ref="T5:AA5" si="0">SUM(D5,L5)</f>
        <v>849</v>
      </c>
      <c r="U5" s="198">
        <f t="shared" si="0"/>
        <v>2848</v>
      </c>
      <c r="V5" s="198">
        <f t="shared" si="0"/>
        <v>115390</v>
      </c>
      <c r="W5" s="198">
        <f t="shared" si="0"/>
        <v>103168</v>
      </c>
      <c r="X5" s="198">
        <f t="shared" si="0"/>
        <v>71275</v>
      </c>
      <c r="Y5" s="198">
        <f t="shared" si="0"/>
        <v>33260</v>
      </c>
      <c r="Z5" s="199">
        <f t="shared" si="0"/>
        <v>11812</v>
      </c>
      <c r="AA5" s="190">
        <f t="shared" si="0"/>
        <v>338602</v>
      </c>
    </row>
    <row r="6" spans="2:27">
      <c r="B6" s="27">
        <v>2</v>
      </c>
      <c r="C6" s="96" t="s">
        <v>121</v>
      </c>
      <c r="D6" s="260">
        <v>16</v>
      </c>
      <c r="E6" s="162">
        <v>61</v>
      </c>
      <c r="F6" s="162">
        <v>1885</v>
      </c>
      <c r="G6" s="162">
        <v>1358</v>
      </c>
      <c r="H6" s="162">
        <v>830</v>
      </c>
      <c r="I6" s="162">
        <v>337</v>
      </c>
      <c r="J6" s="261">
        <v>81</v>
      </c>
      <c r="K6" s="190">
        <f t="shared" ref="K6:K69" si="1">SUM(D6:J6)</f>
        <v>4568</v>
      </c>
      <c r="L6" s="260">
        <v>8</v>
      </c>
      <c r="M6" s="162">
        <v>39</v>
      </c>
      <c r="N6" s="162">
        <v>2396</v>
      </c>
      <c r="O6" s="162">
        <v>2213</v>
      </c>
      <c r="P6" s="162">
        <v>1712</v>
      </c>
      <c r="Q6" s="162">
        <v>916</v>
      </c>
      <c r="R6" s="261">
        <v>326</v>
      </c>
      <c r="S6" s="190">
        <f t="shared" ref="S6:S69" si="2">SUM(L6:R6)</f>
        <v>7610</v>
      </c>
      <c r="T6" s="197">
        <f t="shared" ref="T6:T69" si="3">SUM(D6,L6)</f>
        <v>24</v>
      </c>
      <c r="U6" s="200">
        <f t="shared" ref="U6:U69" si="4">SUM(E6,M6)</f>
        <v>100</v>
      </c>
      <c r="V6" s="200">
        <f t="shared" ref="V6:V69" si="5">SUM(F6,N6)</f>
        <v>4281</v>
      </c>
      <c r="W6" s="200">
        <f t="shared" ref="W6:W69" si="6">SUM(G6,O6)</f>
        <v>3571</v>
      </c>
      <c r="X6" s="200">
        <f t="shared" ref="X6:X69" si="7">SUM(H6,P6)</f>
        <v>2542</v>
      </c>
      <c r="Y6" s="200">
        <f t="shared" ref="Y6:Y69" si="8">SUM(I6,Q6)</f>
        <v>1253</v>
      </c>
      <c r="Z6" s="201">
        <f t="shared" ref="Z6:AA20" si="9">SUM(J6,R6)</f>
        <v>407</v>
      </c>
      <c r="AA6" s="191">
        <f t="shared" ref="AA6:AA12" si="10">SUM(K6,S6)</f>
        <v>12178</v>
      </c>
    </row>
    <row r="7" spans="2:27">
      <c r="B7" s="27">
        <v>3</v>
      </c>
      <c r="C7" s="97" t="s">
        <v>122</v>
      </c>
      <c r="D7" s="260">
        <v>9</v>
      </c>
      <c r="E7" s="162">
        <v>45</v>
      </c>
      <c r="F7" s="162">
        <v>1163</v>
      </c>
      <c r="G7" s="162">
        <v>890</v>
      </c>
      <c r="H7" s="162">
        <v>558</v>
      </c>
      <c r="I7" s="162">
        <v>217</v>
      </c>
      <c r="J7" s="261">
        <v>56</v>
      </c>
      <c r="K7" s="190">
        <f t="shared" si="1"/>
        <v>2938</v>
      </c>
      <c r="L7" s="260">
        <v>7</v>
      </c>
      <c r="M7" s="162">
        <v>36</v>
      </c>
      <c r="N7" s="162">
        <v>1554</v>
      </c>
      <c r="O7" s="162">
        <v>1343</v>
      </c>
      <c r="P7" s="162">
        <v>1144</v>
      </c>
      <c r="Q7" s="162">
        <v>594</v>
      </c>
      <c r="R7" s="261">
        <v>228</v>
      </c>
      <c r="S7" s="190">
        <f t="shared" si="2"/>
        <v>4906</v>
      </c>
      <c r="T7" s="197">
        <f t="shared" si="3"/>
        <v>16</v>
      </c>
      <c r="U7" s="200">
        <f t="shared" si="4"/>
        <v>81</v>
      </c>
      <c r="V7" s="200">
        <f t="shared" si="5"/>
        <v>2717</v>
      </c>
      <c r="W7" s="200">
        <f t="shared" si="6"/>
        <v>2233</v>
      </c>
      <c r="X7" s="200">
        <f t="shared" si="7"/>
        <v>1702</v>
      </c>
      <c r="Y7" s="200">
        <f t="shared" si="8"/>
        <v>811</v>
      </c>
      <c r="Z7" s="201">
        <f t="shared" si="9"/>
        <v>284</v>
      </c>
      <c r="AA7" s="191">
        <f t="shared" si="10"/>
        <v>7844</v>
      </c>
    </row>
    <row r="8" spans="2:27">
      <c r="B8" s="27">
        <v>4</v>
      </c>
      <c r="C8" s="97" t="s">
        <v>123</v>
      </c>
      <c r="D8" s="260">
        <v>17</v>
      </c>
      <c r="E8" s="162">
        <v>39</v>
      </c>
      <c r="F8" s="162">
        <v>1291</v>
      </c>
      <c r="G8" s="162">
        <v>1097</v>
      </c>
      <c r="H8" s="162">
        <v>618</v>
      </c>
      <c r="I8" s="162">
        <v>211</v>
      </c>
      <c r="J8" s="261">
        <v>50</v>
      </c>
      <c r="K8" s="190">
        <f t="shared" si="1"/>
        <v>3323</v>
      </c>
      <c r="L8" s="260">
        <v>8</v>
      </c>
      <c r="M8" s="162">
        <v>30</v>
      </c>
      <c r="N8" s="162">
        <v>1730</v>
      </c>
      <c r="O8" s="162">
        <v>1739</v>
      </c>
      <c r="P8" s="162">
        <v>1226</v>
      </c>
      <c r="Q8" s="162">
        <v>632</v>
      </c>
      <c r="R8" s="261">
        <v>271</v>
      </c>
      <c r="S8" s="190">
        <f t="shared" si="2"/>
        <v>5636</v>
      </c>
      <c r="T8" s="197">
        <f t="shared" si="3"/>
        <v>25</v>
      </c>
      <c r="U8" s="200">
        <f t="shared" si="4"/>
        <v>69</v>
      </c>
      <c r="V8" s="200">
        <f t="shared" si="5"/>
        <v>3021</v>
      </c>
      <c r="W8" s="200">
        <f t="shared" si="6"/>
        <v>2836</v>
      </c>
      <c r="X8" s="200">
        <f t="shared" si="7"/>
        <v>1844</v>
      </c>
      <c r="Y8" s="200">
        <f t="shared" si="8"/>
        <v>843</v>
      </c>
      <c r="Z8" s="201">
        <f t="shared" si="9"/>
        <v>321</v>
      </c>
      <c r="AA8" s="191">
        <f t="shared" si="10"/>
        <v>8959</v>
      </c>
    </row>
    <row r="9" spans="2:27">
      <c r="B9" s="27">
        <v>5</v>
      </c>
      <c r="C9" s="97" t="s">
        <v>124</v>
      </c>
      <c r="D9" s="260">
        <v>8</v>
      </c>
      <c r="E9" s="162">
        <v>38</v>
      </c>
      <c r="F9" s="162">
        <v>1150</v>
      </c>
      <c r="G9" s="162">
        <v>886</v>
      </c>
      <c r="H9" s="162">
        <v>490</v>
      </c>
      <c r="I9" s="162">
        <v>162</v>
      </c>
      <c r="J9" s="261">
        <v>62</v>
      </c>
      <c r="K9" s="190">
        <f t="shared" si="1"/>
        <v>2796</v>
      </c>
      <c r="L9" s="260">
        <v>11</v>
      </c>
      <c r="M9" s="162">
        <v>19</v>
      </c>
      <c r="N9" s="162">
        <v>1612</v>
      </c>
      <c r="O9" s="162">
        <v>1377</v>
      </c>
      <c r="P9" s="162">
        <v>1046</v>
      </c>
      <c r="Q9" s="162">
        <v>543</v>
      </c>
      <c r="R9" s="261">
        <v>244</v>
      </c>
      <c r="S9" s="190">
        <f t="shared" si="2"/>
        <v>4852</v>
      </c>
      <c r="T9" s="197">
        <f t="shared" si="3"/>
        <v>19</v>
      </c>
      <c r="U9" s="200">
        <f t="shared" si="4"/>
        <v>57</v>
      </c>
      <c r="V9" s="200">
        <f t="shared" si="5"/>
        <v>2762</v>
      </c>
      <c r="W9" s="200">
        <f t="shared" si="6"/>
        <v>2263</v>
      </c>
      <c r="X9" s="200">
        <f t="shared" si="7"/>
        <v>1536</v>
      </c>
      <c r="Y9" s="200">
        <f t="shared" si="8"/>
        <v>705</v>
      </c>
      <c r="Z9" s="201">
        <f t="shared" si="9"/>
        <v>306</v>
      </c>
      <c r="AA9" s="191">
        <f t="shared" si="10"/>
        <v>7648</v>
      </c>
    </row>
    <row r="10" spans="2:27">
      <c r="B10" s="27">
        <v>6</v>
      </c>
      <c r="C10" s="97" t="s">
        <v>125</v>
      </c>
      <c r="D10" s="260">
        <v>18</v>
      </c>
      <c r="E10" s="162">
        <v>73</v>
      </c>
      <c r="F10" s="162">
        <v>1696</v>
      </c>
      <c r="G10" s="162">
        <v>1413</v>
      </c>
      <c r="H10" s="162">
        <v>789</v>
      </c>
      <c r="I10" s="162">
        <v>258</v>
      </c>
      <c r="J10" s="261">
        <v>73</v>
      </c>
      <c r="K10" s="190">
        <f t="shared" si="1"/>
        <v>4320</v>
      </c>
      <c r="L10" s="260">
        <v>8</v>
      </c>
      <c r="M10" s="162">
        <v>44</v>
      </c>
      <c r="N10" s="162">
        <v>2114</v>
      </c>
      <c r="O10" s="162">
        <v>2071</v>
      </c>
      <c r="P10" s="162">
        <v>1529</v>
      </c>
      <c r="Q10" s="162">
        <v>744</v>
      </c>
      <c r="R10" s="261">
        <v>272</v>
      </c>
      <c r="S10" s="190">
        <f t="shared" si="2"/>
        <v>6782</v>
      </c>
      <c r="T10" s="197">
        <f t="shared" si="3"/>
        <v>26</v>
      </c>
      <c r="U10" s="200">
        <f t="shared" si="4"/>
        <v>117</v>
      </c>
      <c r="V10" s="200">
        <f t="shared" si="5"/>
        <v>3810</v>
      </c>
      <c r="W10" s="200">
        <f t="shared" si="6"/>
        <v>3484</v>
      </c>
      <c r="X10" s="200">
        <f t="shared" si="7"/>
        <v>2318</v>
      </c>
      <c r="Y10" s="200">
        <f t="shared" si="8"/>
        <v>1002</v>
      </c>
      <c r="Z10" s="201">
        <f t="shared" si="9"/>
        <v>345</v>
      </c>
      <c r="AA10" s="191">
        <f t="shared" si="10"/>
        <v>11102</v>
      </c>
    </row>
    <row r="11" spans="2:27">
      <c r="B11" s="27">
        <v>7</v>
      </c>
      <c r="C11" s="97" t="s">
        <v>126</v>
      </c>
      <c r="D11" s="260">
        <v>18</v>
      </c>
      <c r="E11" s="162">
        <v>59</v>
      </c>
      <c r="F11" s="162">
        <v>1569</v>
      </c>
      <c r="G11" s="162">
        <v>1247</v>
      </c>
      <c r="H11" s="162">
        <v>690</v>
      </c>
      <c r="I11" s="162">
        <v>222</v>
      </c>
      <c r="J11" s="261">
        <v>59</v>
      </c>
      <c r="K11" s="190">
        <f t="shared" si="1"/>
        <v>3864</v>
      </c>
      <c r="L11" s="260">
        <v>12</v>
      </c>
      <c r="M11" s="162">
        <v>41</v>
      </c>
      <c r="N11" s="162">
        <v>1983</v>
      </c>
      <c r="O11" s="162">
        <v>1852</v>
      </c>
      <c r="P11" s="162">
        <v>1292</v>
      </c>
      <c r="Q11" s="162">
        <v>628</v>
      </c>
      <c r="R11" s="261">
        <v>256</v>
      </c>
      <c r="S11" s="190">
        <f t="shared" si="2"/>
        <v>6064</v>
      </c>
      <c r="T11" s="197">
        <f t="shared" si="3"/>
        <v>30</v>
      </c>
      <c r="U11" s="200">
        <f t="shared" si="4"/>
        <v>100</v>
      </c>
      <c r="V11" s="200">
        <f t="shared" si="5"/>
        <v>3552</v>
      </c>
      <c r="W11" s="200">
        <f t="shared" si="6"/>
        <v>3099</v>
      </c>
      <c r="X11" s="200">
        <f t="shared" si="7"/>
        <v>1982</v>
      </c>
      <c r="Y11" s="200">
        <f t="shared" si="8"/>
        <v>850</v>
      </c>
      <c r="Z11" s="201">
        <f t="shared" si="9"/>
        <v>315</v>
      </c>
      <c r="AA11" s="191">
        <f t="shared" si="10"/>
        <v>9928</v>
      </c>
    </row>
    <row r="12" spans="2:27">
      <c r="B12" s="27">
        <v>8</v>
      </c>
      <c r="C12" s="97" t="s">
        <v>59</v>
      </c>
      <c r="D12" s="260">
        <v>12</v>
      </c>
      <c r="E12" s="162">
        <v>32</v>
      </c>
      <c r="F12" s="162">
        <v>1055</v>
      </c>
      <c r="G12" s="162">
        <v>800</v>
      </c>
      <c r="H12" s="162">
        <v>531</v>
      </c>
      <c r="I12" s="162">
        <v>226</v>
      </c>
      <c r="J12" s="261">
        <v>64</v>
      </c>
      <c r="K12" s="190">
        <f t="shared" si="1"/>
        <v>2720</v>
      </c>
      <c r="L12" s="260">
        <v>6</v>
      </c>
      <c r="M12" s="162">
        <v>33</v>
      </c>
      <c r="N12" s="162">
        <v>1563</v>
      </c>
      <c r="O12" s="162">
        <v>1368</v>
      </c>
      <c r="P12" s="162">
        <v>1070</v>
      </c>
      <c r="Q12" s="162">
        <v>647</v>
      </c>
      <c r="R12" s="261">
        <v>264</v>
      </c>
      <c r="S12" s="190">
        <f t="shared" si="2"/>
        <v>4951</v>
      </c>
      <c r="T12" s="197">
        <f t="shared" si="3"/>
        <v>18</v>
      </c>
      <c r="U12" s="200">
        <f t="shared" si="4"/>
        <v>65</v>
      </c>
      <c r="V12" s="200">
        <f t="shared" si="5"/>
        <v>2618</v>
      </c>
      <c r="W12" s="200">
        <f t="shared" si="6"/>
        <v>2168</v>
      </c>
      <c r="X12" s="200">
        <f t="shared" si="7"/>
        <v>1601</v>
      </c>
      <c r="Y12" s="200">
        <f t="shared" si="8"/>
        <v>873</v>
      </c>
      <c r="Z12" s="201">
        <f t="shared" si="9"/>
        <v>328</v>
      </c>
      <c r="AA12" s="191">
        <f t="shared" si="10"/>
        <v>7671</v>
      </c>
    </row>
    <row r="13" spans="2:27">
      <c r="B13" s="27">
        <v>9</v>
      </c>
      <c r="C13" s="97" t="s">
        <v>127</v>
      </c>
      <c r="D13" s="260">
        <v>3</v>
      </c>
      <c r="E13" s="162">
        <v>22</v>
      </c>
      <c r="F13" s="162">
        <v>761</v>
      </c>
      <c r="G13" s="162">
        <v>598</v>
      </c>
      <c r="H13" s="162">
        <v>357</v>
      </c>
      <c r="I13" s="162">
        <v>130</v>
      </c>
      <c r="J13" s="261">
        <v>33</v>
      </c>
      <c r="K13" s="190">
        <f t="shared" si="1"/>
        <v>1904</v>
      </c>
      <c r="L13" s="260">
        <v>5</v>
      </c>
      <c r="M13" s="162">
        <v>16</v>
      </c>
      <c r="N13" s="162">
        <v>977</v>
      </c>
      <c r="O13" s="162">
        <v>863</v>
      </c>
      <c r="P13" s="162">
        <v>680</v>
      </c>
      <c r="Q13" s="162">
        <v>351</v>
      </c>
      <c r="R13" s="261">
        <v>150</v>
      </c>
      <c r="S13" s="190">
        <f t="shared" si="2"/>
        <v>3042</v>
      </c>
      <c r="T13" s="197">
        <f t="shared" si="3"/>
        <v>8</v>
      </c>
      <c r="U13" s="200">
        <f t="shared" si="4"/>
        <v>38</v>
      </c>
      <c r="V13" s="200">
        <f t="shared" si="5"/>
        <v>1738</v>
      </c>
      <c r="W13" s="200">
        <f t="shared" si="6"/>
        <v>1461</v>
      </c>
      <c r="X13" s="200">
        <f t="shared" si="7"/>
        <v>1037</v>
      </c>
      <c r="Y13" s="200">
        <f t="shared" si="8"/>
        <v>481</v>
      </c>
      <c r="Z13" s="201">
        <f t="shared" si="9"/>
        <v>183</v>
      </c>
      <c r="AA13" s="191">
        <f t="shared" si="9"/>
        <v>4946</v>
      </c>
    </row>
    <row r="14" spans="2:27">
      <c r="B14" s="27">
        <v>10</v>
      </c>
      <c r="C14" s="97" t="s">
        <v>60</v>
      </c>
      <c r="D14" s="260">
        <v>13</v>
      </c>
      <c r="E14" s="162">
        <v>50</v>
      </c>
      <c r="F14" s="162">
        <v>1952</v>
      </c>
      <c r="G14" s="162">
        <v>1525</v>
      </c>
      <c r="H14" s="162">
        <v>859</v>
      </c>
      <c r="I14" s="162">
        <v>275</v>
      </c>
      <c r="J14" s="261">
        <v>78</v>
      </c>
      <c r="K14" s="190">
        <f t="shared" si="1"/>
        <v>4752</v>
      </c>
      <c r="L14" s="260">
        <v>8</v>
      </c>
      <c r="M14" s="162">
        <v>41</v>
      </c>
      <c r="N14" s="162">
        <v>2447</v>
      </c>
      <c r="O14" s="162">
        <v>2200</v>
      </c>
      <c r="P14" s="162">
        <v>1616</v>
      </c>
      <c r="Q14" s="162">
        <v>809</v>
      </c>
      <c r="R14" s="261">
        <v>313</v>
      </c>
      <c r="S14" s="190">
        <f t="shared" si="2"/>
        <v>7434</v>
      </c>
      <c r="T14" s="197">
        <f t="shared" si="3"/>
        <v>21</v>
      </c>
      <c r="U14" s="200">
        <f t="shared" si="4"/>
        <v>91</v>
      </c>
      <c r="V14" s="200">
        <f t="shared" si="5"/>
        <v>4399</v>
      </c>
      <c r="W14" s="200">
        <f t="shared" si="6"/>
        <v>3725</v>
      </c>
      <c r="X14" s="200">
        <f t="shared" si="7"/>
        <v>2475</v>
      </c>
      <c r="Y14" s="200">
        <f t="shared" si="8"/>
        <v>1084</v>
      </c>
      <c r="Z14" s="201">
        <f t="shared" si="9"/>
        <v>391</v>
      </c>
      <c r="AA14" s="191">
        <f t="shared" si="9"/>
        <v>12186</v>
      </c>
    </row>
    <row r="15" spans="2:27">
      <c r="B15" s="27">
        <v>11</v>
      </c>
      <c r="C15" s="97" t="s">
        <v>61</v>
      </c>
      <c r="D15" s="260">
        <v>31</v>
      </c>
      <c r="E15" s="162">
        <v>106</v>
      </c>
      <c r="F15" s="162">
        <v>3069</v>
      </c>
      <c r="G15" s="162">
        <v>2596</v>
      </c>
      <c r="H15" s="162">
        <v>1409</v>
      </c>
      <c r="I15" s="162">
        <v>508</v>
      </c>
      <c r="J15" s="261">
        <v>114</v>
      </c>
      <c r="K15" s="190">
        <f t="shared" si="1"/>
        <v>7833</v>
      </c>
      <c r="L15" s="260">
        <v>23</v>
      </c>
      <c r="M15" s="162">
        <v>66</v>
      </c>
      <c r="N15" s="162">
        <v>4067</v>
      </c>
      <c r="O15" s="162">
        <v>3973</v>
      </c>
      <c r="P15" s="162">
        <v>2741</v>
      </c>
      <c r="Q15" s="162">
        <v>1450</v>
      </c>
      <c r="R15" s="261">
        <v>499</v>
      </c>
      <c r="S15" s="190">
        <f t="shared" si="2"/>
        <v>12819</v>
      </c>
      <c r="T15" s="197">
        <f t="shared" si="3"/>
        <v>54</v>
      </c>
      <c r="U15" s="200">
        <f t="shared" si="4"/>
        <v>172</v>
      </c>
      <c r="V15" s="200">
        <f t="shared" si="5"/>
        <v>7136</v>
      </c>
      <c r="W15" s="200">
        <f t="shared" si="6"/>
        <v>6569</v>
      </c>
      <c r="X15" s="200">
        <f t="shared" si="7"/>
        <v>4150</v>
      </c>
      <c r="Y15" s="200">
        <f t="shared" si="8"/>
        <v>1958</v>
      </c>
      <c r="Z15" s="201">
        <f t="shared" si="9"/>
        <v>613</v>
      </c>
      <c r="AA15" s="191">
        <f t="shared" si="9"/>
        <v>20652</v>
      </c>
    </row>
    <row r="16" spans="2:27">
      <c r="B16" s="27">
        <v>12</v>
      </c>
      <c r="C16" s="97" t="s">
        <v>128</v>
      </c>
      <c r="D16" s="260">
        <v>19</v>
      </c>
      <c r="E16" s="162">
        <v>50</v>
      </c>
      <c r="F16" s="162">
        <v>1482</v>
      </c>
      <c r="G16" s="162">
        <v>1200</v>
      </c>
      <c r="H16" s="162">
        <v>790</v>
      </c>
      <c r="I16" s="162">
        <v>300</v>
      </c>
      <c r="J16" s="261">
        <v>86</v>
      </c>
      <c r="K16" s="190">
        <f t="shared" si="1"/>
        <v>3927</v>
      </c>
      <c r="L16" s="260">
        <v>13</v>
      </c>
      <c r="M16" s="162">
        <v>34</v>
      </c>
      <c r="N16" s="162">
        <v>1956</v>
      </c>
      <c r="O16" s="162">
        <v>1963</v>
      </c>
      <c r="P16" s="162">
        <v>1522</v>
      </c>
      <c r="Q16" s="162">
        <v>796</v>
      </c>
      <c r="R16" s="261">
        <v>340</v>
      </c>
      <c r="S16" s="190">
        <f t="shared" si="2"/>
        <v>6624</v>
      </c>
      <c r="T16" s="197">
        <f t="shared" si="3"/>
        <v>32</v>
      </c>
      <c r="U16" s="200">
        <f t="shared" si="4"/>
        <v>84</v>
      </c>
      <c r="V16" s="200">
        <f t="shared" si="5"/>
        <v>3438</v>
      </c>
      <c r="W16" s="200">
        <f t="shared" si="6"/>
        <v>3163</v>
      </c>
      <c r="X16" s="200">
        <f t="shared" si="7"/>
        <v>2312</v>
      </c>
      <c r="Y16" s="200">
        <f t="shared" si="8"/>
        <v>1096</v>
      </c>
      <c r="Z16" s="201">
        <f t="shared" si="9"/>
        <v>426</v>
      </c>
      <c r="AA16" s="191">
        <f t="shared" si="9"/>
        <v>10551</v>
      </c>
    </row>
    <row r="17" spans="2:27">
      <c r="B17" s="27">
        <v>13</v>
      </c>
      <c r="C17" s="97" t="s">
        <v>129</v>
      </c>
      <c r="D17" s="260">
        <v>40</v>
      </c>
      <c r="E17" s="162">
        <v>95</v>
      </c>
      <c r="F17" s="162">
        <v>2623</v>
      </c>
      <c r="G17" s="162">
        <v>2230</v>
      </c>
      <c r="H17" s="162">
        <v>1357</v>
      </c>
      <c r="I17" s="162">
        <v>481</v>
      </c>
      <c r="J17" s="261">
        <v>134</v>
      </c>
      <c r="K17" s="190">
        <f t="shared" si="1"/>
        <v>6960</v>
      </c>
      <c r="L17" s="260">
        <v>18</v>
      </c>
      <c r="M17" s="162">
        <v>68</v>
      </c>
      <c r="N17" s="162">
        <v>3564</v>
      </c>
      <c r="O17" s="162">
        <v>3375</v>
      </c>
      <c r="P17" s="162">
        <v>2544</v>
      </c>
      <c r="Q17" s="162">
        <v>1284</v>
      </c>
      <c r="R17" s="261">
        <v>559</v>
      </c>
      <c r="S17" s="190">
        <f t="shared" si="2"/>
        <v>11412</v>
      </c>
      <c r="T17" s="197">
        <f t="shared" si="3"/>
        <v>58</v>
      </c>
      <c r="U17" s="200">
        <f t="shared" si="4"/>
        <v>163</v>
      </c>
      <c r="V17" s="200">
        <f t="shared" si="5"/>
        <v>6187</v>
      </c>
      <c r="W17" s="200">
        <f t="shared" si="6"/>
        <v>5605</v>
      </c>
      <c r="X17" s="200">
        <f t="shared" si="7"/>
        <v>3901</v>
      </c>
      <c r="Y17" s="200">
        <f t="shared" si="8"/>
        <v>1765</v>
      </c>
      <c r="Z17" s="201">
        <f t="shared" si="9"/>
        <v>693</v>
      </c>
      <c r="AA17" s="191">
        <f t="shared" si="9"/>
        <v>18372</v>
      </c>
    </row>
    <row r="18" spans="2:27">
      <c r="B18" s="27">
        <v>14</v>
      </c>
      <c r="C18" s="97" t="s">
        <v>130</v>
      </c>
      <c r="D18" s="260">
        <v>18</v>
      </c>
      <c r="E18" s="162">
        <v>47</v>
      </c>
      <c r="F18" s="162">
        <v>1935</v>
      </c>
      <c r="G18" s="162">
        <v>1603</v>
      </c>
      <c r="H18" s="162">
        <v>1086</v>
      </c>
      <c r="I18" s="162">
        <v>398</v>
      </c>
      <c r="J18" s="261">
        <v>112</v>
      </c>
      <c r="K18" s="190">
        <f t="shared" si="1"/>
        <v>5199</v>
      </c>
      <c r="L18" s="260">
        <v>12</v>
      </c>
      <c r="M18" s="162">
        <v>43</v>
      </c>
      <c r="N18" s="162">
        <v>2632</v>
      </c>
      <c r="O18" s="162">
        <v>2469</v>
      </c>
      <c r="P18" s="162">
        <v>2049</v>
      </c>
      <c r="Q18" s="162">
        <v>1095</v>
      </c>
      <c r="R18" s="261">
        <v>461</v>
      </c>
      <c r="S18" s="190">
        <f t="shared" si="2"/>
        <v>8761</v>
      </c>
      <c r="T18" s="197">
        <f t="shared" si="3"/>
        <v>30</v>
      </c>
      <c r="U18" s="200">
        <f t="shared" si="4"/>
        <v>90</v>
      </c>
      <c r="V18" s="200">
        <f t="shared" si="5"/>
        <v>4567</v>
      </c>
      <c r="W18" s="200">
        <f t="shared" si="6"/>
        <v>4072</v>
      </c>
      <c r="X18" s="200">
        <f t="shared" si="7"/>
        <v>3135</v>
      </c>
      <c r="Y18" s="200">
        <f t="shared" si="8"/>
        <v>1493</v>
      </c>
      <c r="Z18" s="201">
        <f t="shared" si="9"/>
        <v>573</v>
      </c>
      <c r="AA18" s="191">
        <f t="shared" si="9"/>
        <v>13960</v>
      </c>
    </row>
    <row r="19" spans="2:27">
      <c r="B19" s="27">
        <v>15</v>
      </c>
      <c r="C19" s="97" t="s">
        <v>131</v>
      </c>
      <c r="D19" s="260">
        <v>36</v>
      </c>
      <c r="E19" s="162">
        <v>121</v>
      </c>
      <c r="F19" s="162">
        <v>3363</v>
      </c>
      <c r="G19" s="162">
        <v>2729</v>
      </c>
      <c r="H19" s="162">
        <v>1611</v>
      </c>
      <c r="I19" s="162">
        <v>582</v>
      </c>
      <c r="J19" s="261">
        <v>107</v>
      </c>
      <c r="K19" s="190">
        <f t="shared" si="1"/>
        <v>8549</v>
      </c>
      <c r="L19" s="260">
        <v>27</v>
      </c>
      <c r="M19" s="162">
        <v>88</v>
      </c>
      <c r="N19" s="162">
        <v>4532</v>
      </c>
      <c r="O19" s="162">
        <v>4112</v>
      </c>
      <c r="P19" s="162">
        <v>3170</v>
      </c>
      <c r="Q19" s="162">
        <v>1555</v>
      </c>
      <c r="R19" s="261">
        <v>599</v>
      </c>
      <c r="S19" s="190">
        <f t="shared" si="2"/>
        <v>14083</v>
      </c>
      <c r="T19" s="197">
        <f t="shared" si="3"/>
        <v>63</v>
      </c>
      <c r="U19" s="200">
        <f t="shared" si="4"/>
        <v>209</v>
      </c>
      <c r="V19" s="200">
        <f t="shared" si="5"/>
        <v>7895</v>
      </c>
      <c r="W19" s="200">
        <f t="shared" si="6"/>
        <v>6841</v>
      </c>
      <c r="X19" s="200">
        <f t="shared" si="7"/>
        <v>4781</v>
      </c>
      <c r="Y19" s="200">
        <f t="shared" si="8"/>
        <v>2137</v>
      </c>
      <c r="Z19" s="201">
        <f t="shared" si="9"/>
        <v>706</v>
      </c>
      <c r="AA19" s="191">
        <f t="shared" si="9"/>
        <v>22632</v>
      </c>
    </row>
    <row r="20" spans="2:27">
      <c r="B20" s="27">
        <v>16</v>
      </c>
      <c r="C20" s="97" t="s">
        <v>62</v>
      </c>
      <c r="D20" s="260">
        <v>21</v>
      </c>
      <c r="E20" s="162">
        <v>61</v>
      </c>
      <c r="F20" s="162">
        <v>1962</v>
      </c>
      <c r="G20" s="162">
        <v>1583</v>
      </c>
      <c r="H20" s="162">
        <v>1113</v>
      </c>
      <c r="I20" s="162">
        <v>467</v>
      </c>
      <c r="J20" s="261">
        <v>120</v>
      </c>
      <c r="K20" s="190">
        <f t="shared" si="1"/>
        <v>5327</v>
      </c>
      <c r="L20" s="260">
        <v>10</v>
      </c>
      <c r="M20" s="162">
        <v>47</v>
      </c>
      <c r="N20" s="162">
        <v>2759</v>
      </c>
      <c r="O20" s="162">
        <v>2730</v>
      </c>
      <c r="P20" s="162">
        <v>2248</v>
      </c>
      <c r="Q20" s="162">
        <v>1268</v>
      </c>
      <c r="R20" s="261">
        <v>500</v>
      </c>
      <c r="S20" s="190">
        <f t="shared" si="2"/>
        <v>9562</v>
      </c>
      <c r="T20" s="197">
        <f t="shared" si="3"/>
        <v>31</v>
      </c>
      <c r="U20" s="200">
        <f t="shared" si="4"/>
        <v>108</v>
      </c>
      <c r="V20" s="200">
        <f t="shared" si="5"/>
        <v>4721</v>
      </c>
      <c r="W20" s="200">
        <f t="shared" si="6"/>
        <v>4313</v>
      </c>
      <c r="X20" s="200">
        <f t="shared" si="7"/>
        <v>3361</v>
      </c>
      <c r="Y20" s="200">
        <f t="shared" si="8"/>
        <v>1735</v>
      </c>
      <c r="Z20" s="201">
        <f t="shared" si="9"/>
        <v>620</v>
      </c>
      <c r="AA20" s="191">
        <f t="shared" si="9"/>
        <v>14889</v>
      </c>
    </row>
    <row r="21" spans="2:27">
      <c r="B21" s="27">
        <v>17</v>
      </c>
      <c r="C21" s="97" t="s">
        <v>132</v>
      </c>
      <c r="D21" s="260">
        <v>37</v>
      </c>
      <c r="E21" s="162">
        <v>109</v>
      </c>
      <c r="F21" s="162">
        <v>2848</v>
      </c>
      <c r="G21" s="162">
        <v>2473</v>
      </c>
      <c r="H21" s="162">
        <v>1566</v>
      </c>
      <c r="I21" s="162">
        <v>604</v>
      </c>
      <c r="J21" s="261">
        <v>170</v>
      </c>
      <c r="K21" s="190">
        <f t="shared" si="1"/>
        <v>7807</v>
      </c>
      <c r="L21" s="260">
        <v>25</v>
      </c>
      <c r="M21" s="162">
        <v>67</v>
      </c>
      <c r="N21" s="162">
        <v>4034</v>
      </c>
      <c r="O21" s="162">
        <v>3867</v>
      </c>
      <c r="P21" s="162">
        <v>3118</v>
      </c>
      <c r="Q21" s="162">
        <v>1701</v>
      </c>
      <c r="R21" s="261">
        <v>681</v>
      </c>
      <c r="S21" s="190">
        <f t="shared" si="2"/>
        <v>13493</v>
      </c>
      <c r="T21" s="197">
        <f t="shared" si="3"/>
        <v>62</v>
      </c>
      <c r="U21" s="200">
        <f t="shared" si="4"/>
        <v>176</v>
      </c>
      <c r="V21" s="200">
        <f t="shared" si="5"/>
        <v>6882</v>
      </c>
      <c r="W21" s="200">
        <f t="shared" si="6"/>
        <v>6340</v>
      </c>
      <c r="X21" s="200">
        <f t="shared" si="7"/>
        <v>4684</v>
      </c>
      <c r="Y21" s="200">
        <f t="shared" si="8"/>
        <v>2305</v>
      </c>
      <c r="Z21" s="201">
        <f t="shared" ref="Z21:Z78" si="11">SUM(J21,R21)</f>
        <v>851</v>
      </c>
      <c r="AA21" s="191">
        <f t="shared" ref="AA21:AA78" si="12">SUM(K21,S21)</f>
        <v>21300</v>
      </c>
    </row>
    <row r="22" spans="2:27">
      <c r="B22" s="27">
        <v>18</v>
      </c>
      <c r="C22" s="97" t="s">
        <v>63</v>
      </c>
      <c r="D22" s="260">
        <v>23</v>
      </c>
      <c r="E22" s="162">
        <v>78</v>
      </c>
      <c r="F22" s="162">
        <v>2636</v>
      </c>
      <c r="G22" s="162">
        <v>2310</v>
      </c>
      <c r="H22" s="162">
        <v>1460</v>
      </c>
      <c r="I22" s="162">
        <v>573</v>
      </c>
      <c r="J22" s="261">
        <v>140</v>
      </c>
      <c r="K22" s="190">
        <f t="shared" si="1"/>
        <v>7220</v>
      </c>
      <c r="L22" s="260">
        <v>12</v>
      </c>
      <c r="M22" s="162">
        <v>49</v>
      </c>
      <c r="N22" s="162">
        <v>3579</v>
      </c>
      <c r="O22" s="162">
        <v>3451</v>
      </c>
      <c r="P22" s="162">
        <v>2799</v>
      </c>
      <c r="Q22" s="162">
        <v>1553</v>
      </c>
      <c r="R22" s="261">
        <v>625</v>
      </c>
      <c r="S22" s="190">
        <f t="shared" si="2"/>
        <v>12068</v>
      </c>
      <c r="T22" s="197">
        <f t="shared" si="3"/>
        <v>35</v>
      </c>
      <c r="U22" s="200">
        <f t="shared" si="4"/>
        <v>127</v>
      </c>
      <c r="V22" s="200">
        <f t="shared" si="5"/>
        <v>6215</v>
      </c>
      <c r="W22" s="200">
        <f t="shared" si="6"/>
        <v>5761</v>
      </c>
      <c r="X22" s="200">
        <f t="shared" si="7"/>
        <v>4259</v>
      </c>
      <c r="Y22" s="200">
        <f t="shared" si="8"/>
        <v>2126</v>
      </c>
      <c r="Z22" s="201">
        <f t="shared" si="11"/>
        <v>765</v>
      </c>
      <c r="AA22" s="191">
        <f t="shared" si="12"/>
        <v>19288</v>
      </c>
    </row>
    <row r="23" spans="2:27">
      <c r="B23" s="27">
        <v>19</v>
      </c>
      <c r="C23" s="97" t="s">
        <v>133</v>
      </c>
      <c r="D23" s="260">
        <v>23</v>
      </c>
      <c r="E23" s="162">
        <v>102</v>
      </c>
      <c r="F23" s="162">
        <v>2144</v>
      </c>
      <c r="G23" s="162">
        <v>1621</v>
      </c>
      <c r="H23" s="162">
        <v>982</v>
      </c>
      <c r="I23" s="162">
        <v>349</v>
      </c>
      <c r="J23" s="261">
        <v>95</v>
      </c>
      <c r="K23" s="190">
        <f t="shared" si="1"/>
        <v>5316</v>
      </c>
      <c r="L23" s="260">
        <v>21</v>
      </c>
      <c r="M23" s="162">
        <v>65</v>
      </c>
      <c r="N23" s="162">
        <v>2416</v>
      </c>
      <c r="O23" s="162">
        <v>2291</v>
      </c>
      <c r="P23" s="162">
        <v>1757</v>
      </c>
      <c r="Q23" s="162">
        <v>948</v>
      </c>
      <c r="R23" s="261">
        <v>358</v>
      </c>
      <c r="S23" s="190">
        <f t="shared" si="2"/>
        <v>7856</v>
      </c>
      <c r="T23" s="197">
        <f t="shared" si="3"/>
        <v>44</v>
      </c>
      <c r="U23" s="200">
        <f t="shared" si="4"/>
        <v>167</v>
      </c>
      <c r="V23" s="200">
        <f t="shared" si="5"/>
        <v>4560</v>
      </c>
      <c r="W23" s="200">
        <f t="shared" si="6"/>
        <v>3912</v>
      </c>
      <c r="X23" s="200">
        <f t="shared" si="7"/>
        <v>2739</v>
      </c>
      <c r="Y23" s="200">
        <f t="shared" si="8"/>
        <v>1297</v>
      </c>
      <c r="Z23" s="201">
        <f t="shared" si="11"/>
        <v>453</v>
      </c>
      <c r="AA23" s="191">
        <f t="shared" si="12"/>
        <v>13172</v>
      </c>
    </row>
    <row r="24" spans="2:27">
      <c r="B24" s="27">
        <v>20</v>
      </c>
      <c r="C24" s="97" t="s">
        <v>134</v>
      </c>
      <c r="D24" s="260">
        <v>22</v>
      </c>
      <c r="E24" s="162">
        <v>86</v>
      </c>
      <c r="F24" s="162">
        <v>3164</v>
      </c>
      <c r="G24" s="162">
        <v>2462</v>
      </c>
      <c r="H24" s="162">
        <v>1427</v>
      </c>
      <c r="I24" s="162">
        <v>533</v>
      </c>
      <c r="J24" s="261">
        <v>147</v>
      </c>
      <c r="K24" s="190">
        <f t="shared" si="1"/>
        <v>7841</v>
      </c>
      <c r="L24" s="260">
        <v>22</v>
      </c>
      <c r="M24" s="162">
        <v>69</v>
      </c>
      <c r="N24" s="162">
        <v>4059</v>
      </c>
      <c r="O24" s="162">
        <v>3770</v>
      </c>
      <c r="P24" s="162">
        <v>2781</v>
      </c>
      <c r="Q24" s="162">
        <v>1462</v>
      </c>
      <c r="R24" s="261">
        <v>594</v>
      </c>
      <c r="S24" s="190">
        <f t="shared" si="2"/>
        <v>12757</v>
      </c>
      <c r="T24" s="197">
        <f t="shared" si="3"/>
        <v>44</v>
      </c>
      <c r="U24" s="200">
        <f t="shared" si="4"/>
        <v>155</v>
      </c>
      <c r="V24" s="200">
        <f t="shared" si="5"/>
        <v>7223</v>
      </c>
      <c r="W24" s="200">
        <f t="shared" si="6"/>
        <v>6232</v>
      </c>
      <c r="X24" s="200">
        <f t="shared" si="7"/>
        <v>4208</v>
      </c>
      <c r="Y24" s="200">
        <f t="shared" si="8"/>
        <v>1995</v>
      </c>
      <c r="Z24" s="201">
        <f t="shared" si="11"/>
        <v>741</v>
      </c>
      <c r="AA24" s="191">
        <f t="shared" si="12"/>
        <v>20598</v>
      </c>
    </row>
    <row r="25" spans="2:27">
      <c r="B25" s="27">
        <v>21</v>
      </c>
      <c r="C25" s="97" t="s">
        <v>135</v>
      </c>
      <c r="D25" s="260">
        <v>27</v>
      </c>
      <c r="E25" s="162">
        <v>76</v>
      </c>
      <c r="F25" s="162">
        <v>1956</v>
      </c>
      <c r="G25" s="162">
        <v>1729</v>
      </c>
      <c r="H25" s="162">
        <v>1011</v>
      </c>
      <c r="I25" s="162">
        <v>342</v>
      </c>
      <c r="J25" s="261">
        <v>76</v>
      </c>
      <c r="K25" s="190">
        <f t="shared" si="1"/>
        <v>5217</v>
      </c>
      <c r="L25" s="260">
        <v>15</v>
      </c>
      <c r="M25" s="162">
        <v>43</v>
      </c>
      <c r="N25" s="162">
        <v>2713</v>
      </c>
      <c r="O25" s="162">
        <v>2664</v>
      </c>
      <c r="P25" s="162">
        <v>1839</v>
      </c>
      <c r="Q25" s="162">
        <v>852</v>
      </c>
      <c r="R25" s="261">
        <v>294</v>
      </c>
      <c r="S25" s="190">
        <f t="shared" si="2"/>
        <v>8420</v>
      </c>
      <c r="T25" s="197">
        <f t="shared" si="3"/>
        <v>42</v>
      </c>
      <c r="U25" s="200">
        <f t="shared" si="4"/>
        <v>119</v>
      </c>
      <c r="V25" s="200">
        <f t="shared" si="5"/>
        <v>4669</v>
      </c>
      <c r="W25" s="200">
        <f t="shared" si="6"/>
        <v>4393</v>
      </c>
      <c r="X25" s="200">
        <f t="shared" si="7"/>
        <v>2850</v>
      </c>
      <c r="Y25" s="200">
        <f t="shared" si="8"/>
        <v>1194</v>
      </c>
      <c r="Z25" s="201">
        <f t="shared" si="11"/>
        <v>370</v>
      </c>
      <c r="AA25" s="191">
        <f t="shared" si="12"/>
        <v>13637</v>
      </c>
    </row>
    <row r="26" spans="2:27">
      <c r="B26" s="27">
        <v>22</v>
      </c>
      <c r="C26" s="97" t="s">
        <v>64</v>
      </c>
      <c r="D26" s="260">
        <v>28</v>
      </c>
      <c r="E26" s="162">
        <v>100</v>
      </c>
      <c r="F26" s="162">
        <v>2846</v>
      </c>
      <c r="G26" s="162">
        <v>2213</v>
      </c>
      <c r="H26" s="162">
        <v>1168</v>
      </c>
      <c r="I26" s="162">
        <v>406</v>
      </c>
      <c r="J26" s="261">
        <v>100</v>
      </c>
      <c r="K26" s="190">
        <f t="shared" si="1"/>
        <v>6861</v>
      </c>
      <c r="L26" s="260">
        <v>17</v>
      </c>
      <c r="M26" s="162">
        <v>60</v>
      </c>
      <c r="N26" s="162">
        <v>3541</v>
      </c>
      <c r="O26" s="162">
        <v>3239</v>
      </c>
      <c r="P26" s="162">
        <v>2262</v>
      </c>
      <c r="Q26" s="162">
        <v>1140</v>
      </c>
      <c r="R26" s="261">
        <v>488</v>
      </c>
      <c r="S26" s="190">
        <f t="shared" si="2"/>
        <v>10747</v>
      </c>
      <c r="T26" s="197">
        <f t="shared" si="3"/>
        <v>45</v>
      </c>
      <c r="U26" s="200">
        <f t="shared" si="4"/>
        <v>160</v>
      </c>
      <c r="V26" s="200">
        <f t="shared" si="5"/>
        <v>6387</v>
      </c>
      <c r="W26" s="200">
        <f t="shared" si="6"/>
        <v>5452</v>
      </c>
      <c r="X26" s="200">
        <f t="shared" si="7"/>
        <v>3430</v>
      </c>
      <c r="Y26" s="200">
        <f t="shared" si="8"/>
        <v>1546</v>
      </c>
      <c r="Z26" s="201">
        <f t="shared" si="11"/>
        <v>588</v>
      </c>
      <c r="AA26" s="191">
        <f t="shared" si="12"/>
        <v>17608</v>
      </c>
    </row>
    <row r="27" spans="2:27">
      <c r="B27" s="27">
        <v>23</v>
      </c>
      <c r="C27" s="97" t="s">
        <v>136</v>
      </c>
      <c r="D27" s="260">
        <v>46</v>
      </c>
      <c r="E27" s="162">
        <v>133</v>
      </c>
      <c r="F27" s="162">
        <v>3922</v>
      </c>
      <c r="G27" s="162">
        <v>3696</v>
      </c>
      <c r="H27" s="162">
        <v>2081</v>
      </c>
      <c r="I27" s="162">
        <v>705</v>
      </c>
      <c r="J27" s="261">
        <v>132</v>
      </c>
      <c r="K27" s="190">
        <f t="shared" si="1"/>
        <v>10715</v>
      </c>
      <c r="L27" s="260">
        <v>30</v>
      </c>
      <c r="M27" s="162">
        <v>110</v>
      </c>
      <c r="N27" s="162">
        <v>5607</v>
      </c>
      <c r="O27" s="162">
        <v>5812</v>
      </c>
      <c r="P27" s="162">
        <v>3983</v>
      </c>
      <c r="Q27" s="162">
        <v>1769</v>
      </c>
      <c r="R27" s="261">
        <v>575</v>
      </c>
      <c r="S27" s="190">
        <f t="shared" si="2"/>
        <v>17886</v>
      </c>
      <c r="T27" s="197">
        <f t="shared" si="3"/>
        <v>76</v>
      </c>
      <c r="U27" s="200">
        <f t="shared" si="4"/>
        <v>243</v>
      </c>
      <c r="V27" s="200">
        <f t="shared" si="5"/>
        <v>9529</v>
      </c>
      <c r="W27" s="200">
        <f t="shared" si="6"/>
        <v>9508</v>
      </c>
      <c r="X27" s="200">
        <f t="shared" si="7"/>
        <v>6064</v>
      </c>
      <c r="Y27" s="200">
        <f t="shared" si="8"/>
        <v>2474</v>
      </c>
      <c r="Z27" s="201">
        <f t="shared" si="11"/>
        <v>707</v>
      </c>
      <c r="AA27" s="191">
        <f t="shared" si="12"/>
        <v>28601</v>
      </c>
    </row>
    <row r="28" spans="2:27">
      <c r="B28" s="27">
        <v>24</v>
      </c>
      <c r="C28" s="97" t="s">
        <v>137</v>
      </c>
      <c r="D28" s="260">
        <v>22</v>
      </c>
      <c r="E28" s="162">
        <v>58</v>
      </c>
      <c r="F28" s="162">
        <v>1820</v>
      </c>
      <c r="G28" s="162">
        <v>1420</v>
      </c>
      <c r="H28" s="162">
        <v>832</v>
      </c>
      <c r="I28" s="162">
        <v>320</v>
      </c>
      <c r="J28" s="261">
        <v>86</v>
      </c>
      <c r="K28" s="190">
        <f t="shared" si="1"/>
        <v>4558</v>
      </c>
      <c r="L28" s="260">
        <v>11</v>
      </c>
      <c r="M28" s="162">
        <v>45</v>
      </c>
      <c r="N28" s="162">
        <v>2442</v>
      </c>
      <c r="O28" s="162">
        <v>2242</v>
      </c>
      <c r="P28" s="162">
        <v>1749</v>
      </c>
      <c r="Q28" s="162">
        <v>903</v>
      </c>
      <c r="R28" s="261">
        <v>385</v>
      </c>
      <c r="S28" s="190">
        <f t="shared" si="2"/>
        <v>7777</v>
      </c>
      <c r="T28" s="197">
        <f t="shared" si="3"/>
        <v>33</v>
      </c>
      <c r="U28" s="200">
        <f t="shared" si="4"/>
        <v>103</v>
      </c>
      <c r="V28" s="200">
        <f t="shared" si="5"/>
        <v>4262</v>
      </c>
      <c r="W28" s="200">
        <f t="shared" si="6"/>
        <v>3662</v>
      </c>
      <c r="X28" s="200">
        <f t="shared" si="7"/>
        <v>2581</v>
      </c>
      <c r="Y28" s="200">
        <f t="shared" si="8"/>
        <v>1223</v>
      </c>
      <c r="Z28" s="201">
        <f t="shared" si="11"/>
        <v>471</v>
      </c>
      <c r="AA28" s="191">
        <f t="shared" si="12"/>
        <v>12335</v>
      </c>
    </row>
    <row r="29" spans="2:27">
      <c r="B29" s="27">
        <v>25</v>
      </c>
      <c r="C29" s="97" t="s">
        <v>138</v>
      </c>
      <c r="D29" s="260">
        <v>7</v>
      </c>
      <c r="E29" s="162">
        <v>36</v>
      </c>
      <c r="F29" s="162">
        <v>1215</v>
      </c>
      <c r="G29" s="162">
        <v>963</v>
      </c>
      <c r="H29" s="162">
        <v>618</v>
      </c>
      <c r="I29" s="162">
        <v>278</v>
      </c>
      <c r="J29" s="261">
        <v>52</v>
      </c>
      <c r="K29" s="190">
        <f t="shared" si="1"/>
        <v>3169</v>
      </c>
      <c r="L29" s="260">
        <v>6</v>
      </c>
      <c r="M29" s="162">
        <v>18</v>
      </c>
      <c r="N29" s="162">
        <v>1606</v>
      </c>
      <c r="O29" s="162">
        <v>1542</v>
      </c>
      <c r="P29" s="162">
        <v>1165</v>
      </c>
      <c r="Q29" s="162">
        <v>736</v>
      </c>
      <c r="R29" s="261">
        <v>303</v>
      </c>
      <c r="S29" s="190">
        <f t="shared" si="2"/>
        <v>5376</v>
      </c>
      <c r="T29" s="197">
        <f t="shared" si="3"/>
        <v>13</v>
      </c>
      <c r="U29" s="200">
        <f t="shared" si="4"/>
        <v>54</v>
      </c>
      <c r="V29" s="200">
        <f t="shared" si="5"/>
        <v>2821</v>
      </c>
      <c r="W29" s="200">
        <f t="shared" si="6"/>
        <v>2505</v>
      </c>
      <c r="X29" s="200">
        <f t="shared" si="7"/>
        <v>1783</v>
      </c>
      <c r="Y29" s="200">
        <f t="shared" si="8"/>
        <v>1014</v>
      </c>
      <c r="Z29" s="201">
        <f t="shared" si="11"/>
        <v>355</v>
      </c>
      <c r="AA29" s="191">
        <f t="shared" si="12"/>
        <v>8545</v>
      </c>
    </row>
    <row r="30" spans="2:27">
      <c r="B30" s="27">
        <v>26</v>
      </c>
      <c r="C30" s="97" t="s">
        <v>36</v>
      </c>
      <c r="D30" s="260">
        <v>222</v>
      </c>
      <c r="E30" s="162">
        <v>610</v>
      </c>
      <c r="F30" s="162">
        <v>20146</v>
      </c>
      <c r="G30" s="162">
        <v>16346</v>
      </c>
      <c r="H30" s="162">
        <v>8737</v>
      </c>
      <c r="I30" s="162">
        <v>2927</v>
      </c>
      <c r="J30" s="261">
        <v>693</v>
      </c>
      <c r="K30" s="190">
        <f t="shared" si="1"/>
        <v>49681</v>
      </c>
      <c r="L30" s="260">
        <v>158</v>
      </c>
      <c r="M30" s="162">
        <v>469</v>
      </c>
      <c r="N30" s="162">
        <v>25773</v>
      </c>
      <c r="O30" s="162">
        <v>22097</v>
      </c>
      <c r="P30" s="162">
        <v>14317</v>
      </c>
      <c r="Q30" s="162">
        <v>7245</v>
      </c>
      <c r="R30" s="261">
        <v>3029</v>
      </c>
      <c r="S30" s="190">
        <f t="shared" si="2"/>
        <v>73088</v>
      </c>
      <c r="T30" s="197">
        <f t="shared" si="3"/>
        <v>380</v>
      </c>
      <c r="U30" s="200">
        <f t="shared" si="4"/>
        <v>1079</v>
      </c>
      <c r="V30" s="200">
        <f t="shared" si="5"/>
        <v>45919</v>
      </c>
      <c r="W30" s="200">
        <f t="shared" si="6"/>
        <v>38443</v>
      </c>
      <c r="X30" s="200">
        <f t="shared" si="7"/>
        <v>23054</v>
      </c>
      <c r="Y30" s="200">
        <f t="shared" si="8"/>
        <v>10172</v>
      </c>
      <c r="Z30" s="201">
        <f t="shared" si="11"/>
        <v>3722</v>
      </c>
      <c r="AA30" s="191">
        <f t="shared" si="12"/>
        <v>122769</v>
      </c>
    </row>
    <row r="31" spans="2:27">
      <c r="B31" s="27">
        <v>27</v>
      </c>
      <c r="C31" s="97" t="s">
        <v>37</v>
      </c>
      <c r="D31" s="260">
        <v>45</v>
      </c>
      <c r="E31" s="162">
        <v>94</v>
      </c>
      <c r="F31" s="162">
        <v>3010</v>
      </c>
      <c r="G31" s="162">
        <v>2389</v>
      </c>
      <c r="H31" s="162">
        <v>1429</v>
      </c>
      <c r="I31" s="162">
        <v>527</v>
      </c>
      <c r="J31" s="261">
        <v>151</v>
      </c>
      <c r="K31" s="190">
        <f t="shared" si="1"/>
        <v>7645</v>
      </c>
      <c r="L31" s="260">
        <v>29</v>
      </c>
      <c r="M31" s="162">
        <v>80</v>
      </c>
      <c r="N31" s="162">
        <v>3971</v>
      </c>
      <c r="O31" s="162">
        <v>3570</v>
      </c>
      <c r="P31" s="162">
        <v>2599</v>
      </c>
      <c r="Q31" s="162">
        <v>1475</v>
      </c>
      <c r="R31" s="261">
        <v>602</v>
      </c>
      <c r="S31" s="190">
        <f t="shared" si="2"/>
        <v>12326</v>
      </c>
      <c r="T31" s="197">
        <f t="shared" si="3"/>
        <v>74</v>
      </c>
      <c r="U31" s="200">
        <f t="shared" si="4"/>
        <v>174</v>
      </c>
      <c r="V31" s="200">
        <f t="shared" si="5"/>
        <v>6981</v>
      </c>
      <c r="W31" s="200">
        <f t="shared" si="6"/>
        <v>5959</v>
      </c>
      <c r="X31" s="200">
        <f t="shared" si="7"/>
        <v>4028</v>
      </c>
      <c r="Y31" s="200">
        <f t="shared" si="8"/>
        <v>2002</v>
      </c>
      <c r="Z31" s="201">
        <f t="shared" si="11"/>
        <v>753</v>
      </c>
      <c r="AA31" s="191">
        <f t="shared" si="12"/>
        <v>19971</v>
      </c>
    </row>
    <row r="32" spans="2:27">
      <c r="B32" s="27">
        <v>28</v>
      </c>
      <c r="C32" s="97" t="s">
        <v>38</v>
      </c>
      <c r="D32" s="260">
        <v>34</v>
      </c>
      <c r="E32" s="162">
        <v>88</v>
      </c>
      <c r="F32" s="162">
        <v>3073</v>
      </c>
      <c r="G32" s="162">
        <v>2294</v>
      </c>
      <c r="H32" s="162">
        <v>1080</v>
      </c>
      <c r="I32" s="162">
        <v>327</v>
      </c>
      <c r="J32" s="261">
        <v>71</v>
      </c>
      <c r="K32" s="190">
        <f t="shared" si="1"/>
        <v>6967</v>
      </c>
      <c r="L32" s="260">
        <v>23</v>
      </c>
      <c r="M32" s="162">
        <v>68</v>
      </c>
      <c r="N32" s="162">
        <v>3631</v>
      </c>
      <c r="O32" s="162">
        <v>2988</v>
      </c>
      <c r="P32" s="162">
        <v>1721</v>
      </c>
      <c r="Q32" s="162">
        <v>875</v>
      </c>
      <c r="R32" s="261">
        <v>397</v>
      </c>
      <c r="S32" s="190">
        <f t="shared" si="2"/>
        <v>9703</v>
      </c>
      <c r="T32" s="197">
        <f t="shared" si="3"/>
        <v>57</v>
      </c>
      <c r="U32" s="200">
        <f t="shared" si="4"/>
        <v>156</v>
      </c>
      <c r="V32" s="200">
        <f t="shared" si="5"/>
        <v>6704</v>
      </c>
      <c r="W32" s="200">
        <f t="shared" si="6"/>
        <v>5282</v>
      </c>
      <c r="X32" s="200">
        <f t="shared" si="7"/>
        <v>2801</v>
      </c>
      <c r="Y32" s="200">
        <f t="shared" si="8"/>
        <v>1202</v>
      </c>
      <c r="Z32" s="201">
        <f t="shared" si="11"/>
        <v>468</v>
      </c>
      <c r="AA32" s="191">
        <f t="shared" si="12"/>
        <v>16670</v>
      </c>
    </row>
    <row r="33" spans="2:27">
      <c r="B33" s="27">
        <v>29</v>
      </c>
      <c r="C33" s="97" t="s">
        <v>39</v>
      </c>
      <c r="D33" s="260">
        <v>25</v>
      </c>
      <c r="E33" s="162">
        <v>67</v>
      </c>
      <c r="F33" s="162">
        <v>2240</v>
      </c>
      <c r="G33" s="162">
        <v>1909</v>
      </c>
      <c r="H33" s="162">
        <v>1047</v>
      </c>
      <c r="I33" s="162">
        <v>345</v>
      </c>
      <c r="J33" s="261">
        <v>85</v>
      </c>
      <c r="K33" s="190">
        <f t="shared" si="1"/>
        <v>5718</v>
      </c>
      <c r="L33" s="260">
        <v>16</v>
      </c>
      <c r="M33" s="162">
        <v>45</v>
      </c>
      <c r="N33" s="162">
        <v>2960</v>
      </c>
      <c r="O33" s="162">
        <v>2556</v>
      </c>
      <c r="P33" s="162">
        <v>1655</v>
      </c>
      <c r="Q33" s="162">
        <v>886</v>
      </c>
      <c r="R33" s="261">
        <v>343</v>
      </c>
      <c r="S33" s="190">
        <f t="shared" si="2"/>
        <v>8461</v>
      </c>
      <c r="T33" s="197">
        <f t="shared" si="3"/>
        <v>41</v>
      </c>
      <c r="U33" s="200">
        <f t="shared" si="4"/>
        <v>112</v>
      </c>
      <c r="V33" s="200">
        <f t="shared" si="5"/>
        <v>5200</v>
      </c>
      <c r="W33" s="200">
        <f t="shared" si="6"/>
        <v>4465</v>
      </c>
      <c r="X33" s="200">
        <f t="shared" si="7"/>
        <v>2702</v>
      </c>
      <c r="Y33" s="200">
        <f t="shared" si="8"/>
        <v>1231</v>
      </c>
      <c r="Z33" s="201">
        <f t="shared" si="11"/>
        <v>428</v>
      </c>
      <c r="AA33" s="191">
        <f t="shared" si="12"/>
        <v>14179</v>
      </c>
    </row>
    <row r="34" spans="2:27">
      <c r="B34" s="27">
        <v>30</v>
      </c>
      <c r="C34" s="97" t="s">
        <v>40</v>
      </c>
      <c r="D34" s="260">
        <v>37</v>
      </c>
      <c r="E34" s="162">
        <v>67</v>
      </c>
      <c r="F34" s="162">
        <v>2994</v>
      </c>
      <c r="G34" s="162">
        <v>2477</v>
      </c>
      <c r="H34" s="162">
        <v>1382</v>
      </c>
      <c r="I34" s="162">
        <v>482</v>
      </c>
      <c r="J34" s="261">
        <v>119</v>
      </c>
      <c r="K34" s="190">
        <f t="shared" si="1"/>
        <v>7558</v>
      </c>
      <c r="L34" s="260">
        <v>13</v>
      </c>
      <c r="M34" s="162">
        <v>64</v>
      </c>
      <c r="N34" s="162">
        <v>3753</v>
      </c>
      <c r="O34" s="162">
        <v>3394</v>
      </c>
      <c r="P34" s="162">
        <v>2431</v>
      </c>
      <c r="Q34" s="162">
        <v>1223</v>
      </c>
      <c r="R34" s="261">
        <v>539</v>
      </c>
      <c r="S34" s="190">
        <f t="shared" si="2"/>
        <v>11417</v>
      </c>
      <c r="T34" s="197">
        <f t="shared" si="3"/>
        <v>50</v>
      </c>
      <c r="U34" s="200">
        <f t="shared" si="4"/>
        <v>131</v>
      </c>
      <c r="V34" s="200">
        <f t="shared" si="5"/>
        <v>6747</v>
      </c>
      <c r="W34" s="200">
        <f t="shared" si="6"/>
        <v>5871</v>
      </c>
      <c r="X34" s="200">
        <f t="shared" si="7"/>
        <v>3813</v>
      </c>
      <c r="Y34" s="200">
        <f t="shared" si="8"/>
        <v>1705</v>
      </c>
      <c r="Z34" s="201">
        <f t="shared" si="11"/>
        <v>658</v>
      </c>
      <c r="AA34" s="191">
        <f t="shared" si="12"/>
        <v>18975</v>
      </c>
    </row>
    <row r="35" spans="2:27">
      <c r="B35" s="27">
        <v>31</v>
      </c>
      <c r="C35" s="97" t="s">
        <v>41</v>
      </c>
      <c r="D35" s="260">
        <v>45</v>
      </c>
      <c r="E35" s="162">
        <v>172</v>
      </c>
      <c r="F35" s="162">
        <v>4547</v>
      </c>
      <c r="G35" s="162">
        <v>3686</v>
      </c>
      <c r="H35" s="162">
        <v>1813</v>
      </c>
      <c r="I35" s="162">
        <v>592</v>
      </c>
      <c r="J35" s="261">
        <v>113</v>
      </c>
      <c r="K35" s="190">
        <f t="shared" si="1"/>
        <v>10968</v>
      </c>
      <c r="L35" s="260">
        <v>48</v>
      </c>
      <c r="M35" s="162">
        <v>105</v>
      </c>
      <c r="N35" s="162">
        <v>5612</v>
      </c>
      <c r="O35" s="162">
        <v>4447</v>
      </c>
      <c r="P35" s="162">
        <v>2616</v>
      </c>
      <c r="Q35" s="162">
        <v>1203</v>
      </c>
      <c r="R35" s="261">
        <v>534</v>
      </c>
      <c r="S35" s="190">
        <f t="shared" si="2"/>
        <v>14565</v>
      </c>
      <c r="T35" s="197">
        <f t="shared" si="3"/>
        <v>93</v>
      </c>
      <c r="U35" s="200">
        <f t="shared" si="4"/>
        <v>277</v>
      </c>
      <c r="V35" s="200">
        <f t="shared" si="5"/>
        <v>10159</v>
      </c>
      <c r="W35" s="200">
        <f t="shared" si="6"/>
        <v>8133</v>
      </c>
      <c r="X35" s="200">
        <f t="shared" si="7"/>
        <v>4429</v>
      </c>
      <c r="Y35" s="200">
        <f t="shared" si="8"/>
        <v>1795</v>
      </c>
      <c r="Z35" s="201">
        <f t="shared" si="11"/>
        <v>647</v>
      </c>
      <c r="AA35" s="191">
        <f t="shared" si="12"/>
        <v>25533</v>
      </c>
    </row>
    <row r="36" spans="2:27">
      <c r="B36" s="27">
        <v>32</v>
      </c>
      <c r="C36" s="97" t="s">
        <v>42</v>
      </c>
      <c r="D36" s="260">
        <v>28</v>
      </c>
      <c r="E36" s="162">
        <v>97</v>
      </c>
      <c r="F36" s="162">
        <v>3156</v>
      </c>
      <c r="G36" s="162">
        <v>2754</v>
      </c>
      <c r="H36" s="162">
        <v>1575</v>
      </c>
      <c r="I36" s="162">
        <v>507</v>
      </c>
      <c r="J36" s="261">
        <v>128</v>
      </c>
      <c r="K36" s="190">
        <f t="shared" si="1"/>
        <v>8245</v>
      </c>
      <c r="L36" s="260">
        <v>25</v>
      </c>
      <c r="M36" s="162">
        <v>79</v>
      </c>
      <c r="N36" s="162">
        <v>4521</v>
      </c>
      <c r="O36" s="162">
        <v>4084</v>
      </c>
      <c r="P36" s="162">
        <v>2662</v>
      </c>
      <c r="Q36" s="162">
        <v>1229</v>
      </c>
      <c r="R36" s="261">
        <v>462</v>
      </c>
      <c r="S36" s="190">
        <f t="shared" si="2"/>
        <v>13062</v>
      </c>
      <c r="T36" s="197">
        <f t="shared" si="3"/>
        <v>53</v>
      </c>
      <c r="U36" s="200">
        <f t="shared" si="4"/>
        <v>176</v>
      </c>
      <c r="V36" s="200">
        <f t="shared" si="5"/>
        <v>7677</v>
      </c>
      <c r="W36" s="200">
        <f t="shared" si="6"/>
        <v>6838</v>
      </c>
      <c r="X36" s="200">
        <f t="shared" si="7"/>
        <v>4237</v>
      </c>
      <c r="Y36" s="200">
        <f t="shared" si="8"/>
        <v>1736</v>
      </c>
      <c r="Z36" s="201">
        <f t="shared" si="11"/>
        <v>590</v>
      </c>
      <c r="AA36" s="191">
        <f t="shared" si="12"/>
        <v>21307</v>
      </c>
    </row>
    <row r="37" spans="2:27">
      <c r="B37" s="27">
        <v>33</v>
      </c>
      <c r="C37" s="97" t="s">
        <v>43</v>
      </c>
      <c r="D37" s="260">
        <v>8</v>
      </c>
      <c r="E37" s="162">
        <v>25</v>
      </c>
      <c r="F37" s="162">
        <v>1126</v>
      </c>
      <c r="G37" s="162">
        <v>837</v>
      </c>
      <c r="H37" s="162">
        <v>411</v>
      </c>
      <c r="I37" s="162">
        <v>147</v>
      </c>
      <c r="J37" s="261">
        <v>26</v>
      </c>
      <c r="K37" s="190">
        <f t="shared" si="1"/>
        <v>2580</v>
      </c>
      <c r="L37" s="260">
        <v>4</v>
      </c>
      <c r="M37" s="162">
        <v>28</v>
      </c>
      <c r="N37" s="162">
        <v>1325</v>
      </c>
      <c r="O37" s="162">
        <v>1058</v>
      </c>
      <c r="P37" s="162">
        <v>633</v>
      </c>
      <c r="Q37" s="162">
        <v>354</v>
      </c>
      <c r="R37" s="261">
        <v>152</v>
      </c>
      <c r="S37" s="190">
        <f t="shared" si="2"/>
        <v>3554</v>
      </c>
      <c r="T37" s="197">
        <f t="shared" si="3"/>
        <v>12</v>
      </c>
      <c r="U37" s="200">
        <f t="shared" si="4"/>
        <v>53</v>
      </c>
      <c r="V37" s="200">
        <f t="shared" si="5"/>
        <v>2451</v>
      </c>
      <c r="W37" s="200">
        <f t="shared" si="6"/>
        <v>1895</v>
      </c>
      <c r="X37" s="200">
        <f t="shared" si="7"/>
        <v>1044</v>
      </c>
      <c r="Y37" s="200">
        <f t="shared" si="8"/>
        <v>501</v>
      </c>
      <c r="Z37" s="201">
        <f t="shared" si="11"/>
        <v>178</v>
      </c>
      <c r="AA37" s="191">
        <f t="shared" si="12"/>
        <v>6134</v>
      </c>
    </row>
    <row r="38" spans="2:27">
      <c r="B38" s="27">
        <v>34</v>
      </c>
      <c r="C38" s="97" t="s">
        <v>45</v>
      </c>
      <c r="D38" s="260">
        <v>61</v>
      </c>
      <c r="E38" s="162">
        <v>124</v>
      </c>
      <c r="F38" s="162">
        <v>4370</v>
      </c>
      <c r="G38" s="162">
        <v>3503</v>
      </c>
      <c r="H38" s="162">
        <v>1851</v>
      </c>
      <c r="I38" s="162">
        <v>601</v>
      </c>
      <c r="J38" s="261">
        <v>133</v>
      </c>
      <c r="K38" s="190">
        <f t="shared" si="1"/>
        <v>10643</v>
      </c>
      <c r="L38" s="260">
        <v>49</v>
      </c>
      <c r="M38" s="162">
        <v>101</v>
      </c>
      <c r="N38" s="162">
        <v>5632</v>
      </c>
      <c r="O38" s="162">
        <v>4938</v>
      </c>
      <c r="P38" s="162">
        <v>3431</v>
      </c>
      <c r="Q38" s="162">
        <v>1758</v>
      </c>
      <c r="R38" s="261">
        <v>630</v>
      </c>
      <c r="S38" s="190">
        <f t="shared" si="2"/>
        <v>16539</v>
      </c>
      <c r="T38" s="197">
        <f t="shared" si="3"/>
        <v>110</v>
      </c>
      <c r="U38" s="200">
        <f t="shared" si="4"/>
        <v>225</v>
      </c>
      <c r="V38" s="200">
        <f t="shared" si="5"/>
        <v>10002</v>
      </c>
      <c r="W38" s="200">
        <f t="shared" si="6"/>
        <v>8441</v>
      </c>
      <c r="X38" s="200">
        <f t="shared" si="7"/>
        <v>5282</v>
      </c>
      <c r="Y38" s="200">
        <f t="shared" si="8"/>
        <v>2359</v>
      </c>
      <c r="Z38" s="201">
        <f t="shared" si="11"/>
        <v>763</v>
      </c>
      <c r="AA38" s="191">
        <f t="shared" si="12"/>
        <v>27182</v>
      </c>
    </row>
    <row r="39" spans="2:27">
      <c r="B39" s="27">
        <v>35</v>
      </c>
      <c r="C39" s="97" t="s">
        <v>2</v>
      </c>
      <c r="D39" s="260">
        <v>14</v>
      </c>
      <c r="E39" s="162">
        <v>25</v>
      </c>
      <c r="F39" s="162">
        <v>8380</v>
      </c>
      <c r="G39" s="162">
        <v>7149</v>
      </c>
      <c r="H39" s="162">
        <v>4245</v>
      </c>
      <c r="I39" s="162">
        <v>1493</v>
      </c>
      <c r="J39" s="261">
        <v>345</v>
      </c>
      <c r="K39" s="190">
        <f t="shared" si="1"/>
        <v>21651</v>
      </c>
      <c r="L39" s="260">
        <v>7</v>
      </c>
      <c r="M39" s="162">
        <v>27</v>
      </c>
      <c r="N39" s="162">
        <v>11598</v>
      </c>
      <c r="O39" s="162">
        <v>10333</v>
      </c>
      <c r="P39" s="162">
        <v>7231</v>
      </c>
      <c r="Q39" s="162">
        <v>3510</v>
      </c>
      <c r="R39" s="261">
        <v>1374</v>
      </c>
      <c r="S39" s="190">
        <f t="shared" si="2"/>
        <v>34080</v>
      </c>
      <c r="T39" s="197">
        <f t="shared" si="3"/>
        <v>21</v>
      </c>
      <c r="U39" s="200">
        <f t="shared" si="4"/>
        <v>52</v>
      </c>
      <c r="V39" s="200">
        <f t="shared" si="5"/>
        <v>19978</v>
      </c>
      <c r="W39" s="200">
        <f t="shared" si="6"/>
        <v>17482</v>
      </c>
      <c r="X39" s="200">
        <f t="shared" si="7"/>
        <v>11476</v>
      </c>
      <c r="Y39" s="200">
        <f t="shared" si="8"/>
        <v>5003</v>
      </c>
      <c r="Z39" s="201">
        <f t="shared" si="11"/>
        <v>1719</v>
      </c>
      <c r="AA39" s="191">
        <f t="shared" si="12"/>
        <v>55731</v>
      </c>
    </row>
    <row r="40" spans="2:27">
      <c r="B40" s="27">
        <v>36</v>
      </c>
      <c r="C40" s="97" t="s">
        <v>3</v>
      </c>
      <c r="D40" s="260">
        <v>20</v>
      </c>
      <c r="E40" s="162">
        <v>30</v>
      </c>
      <c r="F40" s="162">
        <v>2368</v>
      </c>
      <c r="G40" s="162">
        <v>1984</v>
      </c>
      <c r="H40" s="162">
        <v>1233</v>
      </c>
      <c r="I40" s="162">
        <v>474</v>
      </c>
      <c r="J40" s="261">
        <v>126</v>
      </c>
      <c r="K40" s="190">
        <f t="shared" si="1"/>
        <v>6235</v>
      </c>
      <c r="L40" s="260">
        <v>10</v>
      </c>
      <c r="M40" s="162">
        <v>21</v>
      </c>
      <c r="N40" s="162">
        <v>3027</v>
      </c>
      <c r="O40" s="162">
        <v>2798</v>
      </c>
      <c r="P40" s="162">
        <v>1967</v>
      </c>
      <c r="Q40" s="162">
        <v>1063</v>
      </c>
      <c r="R40" s="261">
        <v>456</v>
      </c>
      <c r="S40" s="190">
        <f t="shared" si="2"/>
        <v>9342</v>
      </c>
      <c r="T40" s="197">
        <f t="shared" si="3"/>
        <v>30</v>
      </c>
      <c r="U40" s="200">
        <f t="shared" si="4"/>
        <v>51</v>
      </c>
      <c r="V40" s="200">
        <f t="shared" si="5"/>
        <v>5395</v>
      </c>
      <c r="W40" s="200">
        <f t="shared" si="6"/>
        <v>4782</v>
      </c>
      <c r="X40" s="200">
        <f t="shared" si="7"/>
        <v>3200</v>
      </c>
      <c r="Y40" s="200">
        <f t="shared" si="8"/>
        <v>1537</v>
      </c>
      <c r="Z40" s="201">
        <f t="shared" si="11"/>
        <v>582</v>
      </c>
      <c r="AA40" s="191">
        <f t="shared" si="12"/>
        <v>15577</v>
      </c>
    </row>
    <row r="41" spans="2:27">
      <c r="B41" s="27">
        <v>37</v>
      </c>
      <c r="C41" s="97" t="s">
        <v>4</v>
      </c>
      <c r="D41" s="260">
        <v>15</v>
      </c>
      <c r="E41" s="162">
        <v>55</v>
      </c>
      <c r="F41" s="162">
        <v>7480</v>
      </c>
      <c r="G41" s="162">
        <v>5924</v>
      </c>
      <c r="H41" s="162">
        <v>3654</v>
      </c>
      <c r="I41" s="162">
        <v>1333</v>
      </c>
      <c r="J41" s="261">
        <v>308</v>
      </c>
      <c r="K41" s="190">
        <f t="shared" si="1"/>
        <v>18769</v>
      </c>
      <c r="L41" s="260">
        <v>9</v>
      </c>
      <c r="M41" s="162">
        <v>57</v>
      </c>
      <c r="N41" s="162">
        <v>9543</v>
      </c>
      <c r="O41" s="162">
        <v>8735</v>
      </c>
      <c r="P41" s="162">
        <v>6130</v>
      </c>
      <c r="Q41" s="162">
        <v>3038</v>
      </c>
      <c r="R41" s="261">
        <v>1185</v>
      </c>
      <c r="S41" s="190">
        <f t="shared" si="2"/>
        <v>28697</v>
      </c>
      <c r="T41" s="197">
        <f t="shared" si="3"/>
        <v>24</v>
      </c>
      <c r="U41" s="200">
        <f t="shared" si="4"/>
        <v>112</v>
      </c>
      <c r="V41" s="200">
        <f t="shared" si="5"/>
        <v>17023</v>
      </c>
      <c r="W41" s="200">
        <f t="shared" si="6"/>
        <v>14659</v>
      </c>
      <c r="X41" s="200">
        <f t="shared" si="7"/>
        <v>9784</v>
      </c>
      <c r="Y41" s="200">
        <f t="shared" si="8"/>
        <v>4371</v>
      </c>
      <c r="Z41" s="201">
        <f t="shared" si="11"/>
        <v>1493</v>
      </c>
      <c r="AA41" s="191">
        <f t="shared" si="12"/>
        <v>47466</v>
      </c>
    </row>
    <row r="42" spans="2:27">
      <c r="B42" s="27">
        <v>38</v>
      </c>
      <c r="C42" s="98" t="s">
        <v>46</v>
      </c>
      <c r="D42" s="260">
        <v>13</v>
      </c>
      <c r="E42" s="162">
        <v>29</v>
      </c>
      <c r="F42" s="162">
        <v>1589</v>
      </c>
      <c r="G42" s="162">
        <v>1245</v>
      </c>
      <c r="H42" s="162">
        <v>697</v>
      </c>
      <c r="I42" s="162">
        <v>246</v>
      </c>
      <c r="J42" s="261">
        <v>46</v>
      </c>
      <c r="K42" s="190">
        <f t="shared" si="1"/>
        <v>3865</v>
      </c>
      <c r="L42" s="260">
        <v>8</v>
      </c>
      <c r="M42" s="162">
        <v>24</v>
      </c>
      <c r="N42" s="162">
        <v>2088</v>
      </c>
      <c r="O42" s="162">
        <v>1791</v>
      </c>
      <c r="P42" s="162">
        <v>1294</v>
      </c>
      <c r="Q42" s="162">
        <v>615</v>
      </c>
      <c r="R42" s="261">
        <v>243</v>
      </c>
      <c r="S42" s="190">
        <f t="shared" si="2"/>
        <v>6063</v>
      </c>
      <c r="T42" s="197">
        <f t="shared" si="3"/>
        <v>21</v>
      </c>
      <c r="U42" s="200">
        <f t="shared" si="4"/>
        <v>53</v>
      </c>
      <c r="V42" s="200">
        <f t="shared" si="5"/>
        <v>3677</v>
      </c>
      <c r="W42" s="200">
        <f t="shared" si="6"/>
        <v>3036</v>
      </c>
      <c r="X42" s="200">
        <f t="shared" si="7"/>
        <v>1991</v>
      </c>
      <c r="Y42" s="200">
        <f t="shared" si="8"/>
        <v>861</v>
      </c>
      <c r="Z42" s="201">
        <f t="shared" si="11"/>
        <v>289</v>
      </c>
      <c r="AA42" s="191">
        <f t="shared" si="12"/>
        <v>9928</v>
      </c>
    </row>
    <row r="43" spans="2:27">
      <c r="B43" s="27">
        <v>39</v>
      </c>
      <c r="C43" s="98" t="s">
        <v>9</v>
      </c>
      <c r="D43" s="260">
        <v>17</v>
      </c>
      <c r="E43" s="162">
        <v>80</v>
      </c>
      <c r="F43" s="162">
        <v>9227</v>
      </c>
      <c r="G43" s="162">
        <v>7894</v>
      </c>
      <c r="H43" s="162">
        <v>4273</v>
      </c>
      <c r="I43" s="162">
        <v>1510</v>
      </c>
      <c r="J43" s="261">
        <v>287</v>
      </c>
      <c r="K43" s="190">
        <f t="shared" si="1"/>
        <v>23288</v>
      </c>
      <c r="L43" s="260">
        <v>16</v>
      </c>
      <c r="M43" s="162">
        <v>75</v>
      </c>
      <c r="N43" s="162">
        <v>11975</v>
      </c>
      <c r="O43" s="162">
        <v>10138</v>
      </c>
      <c r="P43" s="162">
        <v>6488</v>
      </c>
      <c r="Q43" s="162">
        <v>3388</v>
      </c>
      <c r="R43" s="261">
        <v>1263</v>
      </c>
      <c r="S43" s="190">
        <f t="shared" si="2"/>
        <v>33343</v>
      </c>
      <c r="T43" s="197">
        <f t="shared" si="3"/>
        <v>33</v>
      </c>
      <c r="U43" s="200">
        <f t="shared" si="4"/>
        <v>155</v>
      </c>
      <c r="V43" s="200">
        <f t="shared" si="5"/>
        <v>21202</v>
      </c>
      <c r="W43" s="200">
        <f t="shared" si="6"/>
        <v>18032</v>
      </c>
      <c r="X43" s="200">
        <f t="shared" si="7"/>
        <v>10761</v>
      </c>
      <c r="Y43" s="200">
        <f t="shared" si="8"/>
        <v>4898</v>
      </c>
      <c r="Z43" s="201">
        <f t="shared" si="11"/>
        <v>1550</v>
      </c>
      <c r="AA43" s="191">
        <f t="shared" si="12"/>
        <v>56631</v>
      </c>
    </row>
    <row r="44" spans="2:27">
      <c r="B44" s="27">
        <v>40</v>
      </c>
      <c r="C44" s="98" t="s">
        <v>47</v>
      </c>
      <c r="D44" s="260">
        <v>38</v>
      </c>
      <c r="E44" s="162">
        <v>82</v>
      </c>
      <c r="F44" s="162">
        <v>1947</v>
      </c>
      <c r="G44" s="162">
        <v>1592</v>
      </c>
      <c r="H44" s="162">
        <v>861</v>
      </c>
      <c r="I44" s="162">
        <v>265</v>
      </c>
      <c r="J44" s="261">
        <v>70</v>
      </c>
      <c r="K44" s="190">
        <f t="shared" si="1"/>
        <v>4855</v>
      </c>
      <c r="L44" s="260">
        <v>15</v>
      </c>
      <c r="M44" s="162">
        <v>55</v>
      </c>
      <c r="N44" s="162">
        <v>2415</v>
      </c>
      <c r="O44" s="162">
        <v>2156</v>
      </c>
      <c r="P44" s="162">
        <v>1591</v>
      </c>
      <c r="Q44" s="162">
        <v>798</v>
      </c>
      <c r="R44" s="261">
        <v>247</v>
      </c>
      <c r="S44" s="190">
        <f t="shared" si="2"/>
        <v>7277</v>
      </c>
      <c r="T44" s="197">
        <f t="shared" si="3"/>
        <v>53</v>
      </c>
      <c r="U44" s="200">
        <f t="shared" si="4"/>
        <v>137</v>
      </c>
      <c r="V44" s="200">
        <f t="shared" si="5"/>
        <v>4362</v>
      </c>
      <c r="W44" s="200">
        <f t="shared" si="6"/>
        <v>3748</v>
      </c>
      <c r="X44" s="200">
        <f t="shared" si="7"/>
        <v>2452</v>
      </c>
      <c r="Y44" s="200">
        <f t="shared" si="8"/>
        <v>1063</v>
      </c>
      <c r="Z44" s="201">
        <f t="shared" si="11"/>
        <v>317</v>
      </c>
      <c r="AA44" s="191">
        <f t="shared" si="12"/>
        <v>12132</v>
      </c>
    </row>
    <row r="45" spans="2:27">
      <c r="B45" s="27">
        <v>41</v>
      </c>
      <c r="C45" s="98" t="s">
        <v>14</v>
      </c>
      <c r="D45" s="260">
        <v>11</v>
      </c>
      <c r="E45" s="162">
        <v>60</v>
      </c>
      <c r="F45" s="162">
        <v>3337</v>
      </c>
      <c r="G45" s="162">
        <v>3063</v>
      </c>
      <c r="H45" s="162">
        <v>1621</v>
      </c>
      <c r="I45" s="162">
        <v>489</v>
      </c>
      <c r="J45" s="261">
        <v>119</v>
      </c>
      <c r="K45" s="190">
        <f t="shared" si="1"/>
        <v>8700</v>
      </c>
      <c r="L45" s="260">
        <v>10</v>
      </c>
      <c r="M45" s="162">
        <v>35</v>
      </c>
      <c r="N45" s="162">
        <v>4589</v>
      </c>
      <c r="O45" s="162">
        <v>4369</v>
      </c>
      <c r="P45" s="162">
        <v>2758</v>
      </c>
      <c r="Q45" s="162">
        <v>1244</v>
      </c>
      <c r="R45" s="261">
        <v>495</v>
      </c>
      <c r="S45" s="190">
        <f t="shared" si="2"/>
        <v>13500</v>
      </c>
      <c r="T45" s="197">
        <f t="shared" si="3"/>
        <v>21</v>
      </c>
      <c r="U45" s="200">
        <f t="shared" si="4"/>
        <v>95</v>
      </c>
      <c r="V45" s="200">
        <f t="shared" si="5"/>
        <v>7926</v>
      </c>
      <c r="W45" s="200">
        <f t="shared" si="6"/>
        <v>7432</v>
      </c>
      <c r="X45" s="200">
        <f t="shared" si="7"/>
        <v>4379</v>
      </c>
      <c r="Y45" s="200">
        <f t="shared" si="8"/>
        <v>1733</v>
      </c>
      <c r="Z45" s="201">
        <f t="shared" si="11"/>
        <v>614</v>
      </c>
      <c r="AA45" s="191">
        <f t="shared" si="12"/>
        <v>22200</v>
      </c>
    </row>
    <row r="46" spans="2:27">
      <c r="B46" s="27">
        <v>42</v>
      </c>
      <c r="C46" s="98" t="s">
        <v>15</v>
      </c>
      <c r="D46" s="260">
        <v>58</v>
      </c>
      <c r="E46" s="162">
        <v>227</v>
      </c>
      <c r="F46" s="162">
        <v>10398</v>
      </c>
      <c r="G46" s="162">
        <v>8136</v>
      </c>
      <c r="H46" s="162">
        <v>4190</v>
      </c>
      <c r="I46" s="162">
        <v>1380</v>
      </c>
      <c r="J46" s="261">
        <v>311</v>
      </c>
      <c r="K46" s="190">
        <f t="shared" si="1"/>
        <v>24700</v>
      </c>
      <c r="L46" s="260">
        <v>36</v>
      </c>
      <c r="M46" s="162">
        <v>149</v>
      </c>
      <c r="N46" s="162">
        <v>12816</v>
      </c>
      <c r="O46" s="162">
        <v>10402</v>
      </c>
      <c r="P46" s="162">
        <v>6489</v>
      </c>
      <c r="Q46" s="162">
        <v>3317</v>
      </c>
      <c r="R46" s="261">
        <v>1290</v>
      </c>
      <c r="S46" s="190">
        <f t="shared" si="2"/>
        <v>34499</v>
      </c>
      <c r="T46" s="197">
        <f t="shared" si="3"/>
        <v>94</v>
      </c>
      <c r="U46" s="200">
        <f t="shared" si="4"/>
        <v>376</v>
      </c>
      <c r="V46" s="200">
        <f t="shared" si="5"/>
        <v>23214</v>
      </c>
      <c r="W46" s="200">
        <f t="shared" si="6"/>
        <v>18538</v>
      </c>
      <c r="X46" s="200">
        <f t="shared" si="7"/>
        <v>10679</v>
      </c>
      <c r="Y46" s="200">
        <f t="shared" si="8"/>
        <v>4697</v>
      </c>
      <c r="Z46" s="201">
        <f t="shared" si="11"/>
        <v>1601</v>
      </c>
      <c r="AA46" s="191">
        <f t="shared" si="12"/>
        <v>59199</v>
      </c>
    </row>
    <row r="47" spans="2:27">
      <c r="B47" s="27">
        <v>43</v>
      </c>
      <c r="C47" s="98" t="s">
        <v>10</v>
      </c>
      <c r="D47" s="260">
        <v>29</v>
      </c>
      <c r="E47" s="162">
        <v>122</v>
      </c>
      <c r="F47" s="162">
        <v>6200</v>
      </c>
      <c r="G47" s="162">
        <v>4940</v>
      </c>
      <c r="H47" s="162">
        <v>2593</v>
      </c>
      <c r="I47" s="162">
        <v>840</v>
      </c>
      <c r="J47" s="261">
        <v>218</v>
      </c>
      <c r="K47" s="190">
        <f t="shared" si="1"/>
        <v>14942</v>
      </c>
      <c r="L47" s="260">
        <v>14</v>
      </c>
      <c r="M47" s="162">
        <v>100</v>
      </c>
      <c r="N47" s="162">
        <v>7733</v>
      </c>
      <c r="O47" s="162">
        <v>6269</v>
      </c>
      <c r="P47" s="162">
        <v>4111</v>
      </c>
      <c r="Q47" s="162">
        <v>2134</v>
      </c>
      <c r="R47" s="261">
        <v>841</v>
      </c>
      <c r="S47" s="190">
        <f t="shared" si="2"/>
        <v>21202</v>
      </c>
      <c r="T47" s="197">
        <f t="shared" si="3"/>
        <v>43</v>
      </c>
      <c r="U47" s="200">
        <f t="shared" si="4"/>
        <v>222</v>
      </c>
      <c r="V47" s="200">
        <f t="shared" si="5"/>
        <v>13933</v>
      </c>
      <c r="W47" s="200">
        <f t="shared" si="6"/>
        <v>11209</v>
      </c>
      <c r="X47" s="200">
        <f t="shared" si="7"/>
        <v>6704</v>
      </c>
      <c r="Y47" s="200">
        <f t="shared" si="8"/>
        <v>2974</v>
      </c>
      <c r="Z47" s="201">
        <f t="shared" si="11"/>
        <v>1059</v>
      </c>
      <c r="AA47" s="191">
        <f t="shared" si="12"/>
        <v>36144</v>
      </c>
    </row>
    <row r="48" spans="2:27">
      <c r="B48" s="27">
        <v>44</v>
      </c>
      <c r="C48" s="98" t="s">
        <v>22</v>
      </c>
      <c r="D48" s="260">
        <v>14</v>
      </c>
      <c r="E48" s="162">
        <v>55</v>
      </c>
      <c r="F48" s="162">
        <v>6426</v>
      </c>
      <c r="G48" s="162">
        <v>5356</v>
      </c>
      <c r="H48" s="162">
        <v>2880</v>
      </c>
      <c r="I48" s="162">
        <v>892</v>
      </c>
      <c r="J48" s="261">
        <v>206</v>
      </c>
      <c r="K48" s="190">
        <f t="shared" si="1"/>
        <v>15829</v>
      </c>
      <c r="L48" s="260">
        <v>9</v>
      </c>
      <c r="M48" s="162">
        <v>47</v>
      </c>
      <c r="N48" s="162">
        <v>8515</v>
      </c>
      <c r="O48" s="162">
        <v>7496</v>
      </c>
      <c r="P48" s="162">
        <v>4821</v>
      </c>
      <c r="Q48" s="162">
        <v>2240</v>
      </c>
      <c r="R48" s="261">
        <v>882</v>
      </c>
      <c r="S48" s="190">
        <f t="shared" si="2"/>
        <v>24010</v>
      </c>
      <c r="T48" s="197">
        <f t="shared" si="3"/>
        <v>23</v>
      </c>
      <c r="U48" s="200">
        <f t="shared" si="4"/>
        <v>102</v>
      </c>
      <c r="V48" s="200">
        <f t="shared" si="5"/>
        <v>14941</v>
      </c>
      <c r="W48" s="200">
        <f t="shared" si="6"/>
        <v>12852</v>
      </c>
      <c r="X48" s="200">
        <f t="shared" si="7"/>
        <v>7701</v>
      </c>
      <c r="Y48" s="200">
        <f t="shared" si="8"/>
        <v>3132</v>
      </c>
      <c r="Z48" s="201">
        <f t="shared" si="11"/>
        <v>1088</v>
      </c>
      <c r="AA48" s="191">
        <f t="shared" si="12"/>
        <v>39839</v>
      </c>
    </row>
    <row r="49" spans="2:27">
      <c r="B49" s="27">
        <v>45</v>
      </c>
      <c r="C49" s="98" t="s">
        <v>48</v>
      </c>
      <c r="D49" s="260">
        <v>35</v>
      </c>
      <c r="E49" s="162">
        <v>86</v>
      </c>
      <c r="F49" s="162">
        <v>2117</v>
      </c>
      <c r="G49" s="162">
        <v>1716</v>
      </c>
      <c r="H49" s="162">
        <v>973</v>
      </c>
      <c r="I49" s="162">
        <v>296</v>
      </c>
      <c r="J49" s="261">
        <v>64</v>
      </c>
      <c r="K49" s="190">
        <f t="shared" si="1"/>
        <v>5287</v>
      </c>
      <c r="L49" s="260">
        <v>31</v>
      </c>
      <c r="M49" s="162">
        <v>79</v>
      </c>
      <c r="N49" s="162">
        <v>2813</v>
      </c>
      <c r="O49" s="162">
        <v>2586</v>
      </c>
      <c r="P49" s="162">
        <v>1726</v>
      </c>
      <c r="Q49" s="162">
        <v>893</v>
      </c>
      <c r="R49" s="261">
        <v>287</v>
      </c>
      <c r="S49" s="190">
        <f t="shared" si="2"/>
        <v>8415</v>
      </c>
      <c r="T49" s="197">
        <f t="shared" si="3"/>
        <v>66</v>
      </c>
      <c r="U49" s="200">
        <f t="shared" si="4"/>
        <v>165</v>
      </c>
      <c r="V49" s="200">
        <f t="shared" si="5"/>
        <v>4930</v>
      </c>
      <c r="W49" s="200">
        <f t="shared" si="6"/>
        <v>4302</v>
      </c>
      <c r="X49" s="200">
        <f t="shared" si="7"/>
        <v>2699</v>
      </c>
      <c r="Y49" s="200">
        <f t="shared" si="8"/>
        <v>1189</v>
      </c>
      <c r="Z49" s="201">
        <f t="shared" si="11"/>
        <v>351</v>
      </c>
      <c r="AA49" s="191">
        <f t="shared" si="12"/>
        <v>13702</v>
      </c>
    </row>
    <row r="50" spans="2:27">
      <c r="B50" s="27">
        <v>46</v>
      </c>
      <c r="C50" s="98" t="s">
        <v>26</v>
      </c>
      <c r="D50" s="260">
        <v>19</v>
      </c>
      <c r="E50" s="162">
        <v>90</v>
      </c>
      <c r="F50" s="162">
        <v>2868</v>
      </c>
      <c r="G50" s="162">
        <v>2291</v>
      </c>
      <c r="H50" s="162">
        <v>1269</v>
      </c>
      <c r="I50" s="162">
        <v>452</v>
      </c>
      <c r="J50" s="261">
        <v>97</v>
      </c>
      <c r="K50" s="190">
        <f t="shared" si="1"/>
        <v>7086</v>
      </c>
      <c r="L50" s="260">
        <v>16</v>
      </c>
      <c r="M50" s="162">
        <v>77</v>
      </c>
      <c r="N50" s="162">
        <v>3586</v>
      </c>
      <c r="O50" s="162">
        <v>3089</v>
      </c>
      <c r="P50" s="162">
        <v>2170</v>
      </c>
      <c r="Q50" s="162">
        <v>1077</v>
      </c>
      <c r="R50" s="261">
        <v>478</v>
      </c>
      <c r="S50" s="190">
        <f t="shared" si="2"/>
        <v>10493</v>
      </c>
      <c r="T50" s="197">
        <f t="shared" si="3"/>
        <v>35</v>
      </c>
      <c r="U50" s="200">
        <f t="shared" si="4"/>
        <v>167</v>
      </c>
      <c r="V50" s="200">
        <f t="shared" si="5"/>
        <v>6454</v>
      </c>
      <c r="W50" s="200">
        <f t="shared" si="6"/>
        <v>5380</v>
      </c>
      <c r="X50" s="200">
        <f t="shared" si="7"/>
        <v>3439</v>
      </c>
      <c r="Y50" s="200">
        <f t="shared" si="8"/>
        <v>1529</v>
      </c>
      <c r="Z50" s="201">
        <f t="shared" si="11"/>
        <v>575</v>
      </c>
      <c r="AA50" s="191">
        <f t="shared" si="12"/>
        <v>17579</v>
      </c>
    </row>
    <row r="51" spans="2:27">
      <c r="B51" s="27">
        <v>47</v>
      </c>
      <c r="C51" s="98" t="s">
        <v>16</v>
      </c>
      <c r="D51" s="260">
        <v>21</v>
      </c>
      <c r="E51" s="162">
        <v>94</v>
      </c>
      <c r="F51" s="162">
        <v>6055</v>
      </c>
      <c r="G51" s="162">
        <v>4957</v>
      </c>
      <c r="H51" s="162">
        <v>2435</v>
      </c>
      <c r="I51" s="162">
        <v>740</v>
      </c>
      <c r="J51" s="261">
        <v>149</v>
      </c>
      <c r="K51" s="190">
        <f t="shared" si="1"/>
        <v>14451</v>
      </c>
      <c r="L51" s="260">
        <v>12</v>
      </c>
      <c r="M51" s="162">
        <v>91</v>
      </c>
      <c r="N51" s="162">
        <v>8214</v>
      </c>
      <c r="O51" s="162">
        <v>6710</v>
      </c>
      <c r="P51" s="162">
        <v>4023</v>
      </c>
      <c r="Q51" s="162">
        <v>1763</v>
      </c>
      <c r="R51" s="261">
        <v>627</v>
      </c>
      <c r="S51" s="190">
        <f t="shared" si="2"/>
        <v>21440</v>
      </c>
      <c r="T51" s="197">
        <f t="shared" si="3"/>
        <v>33</v>
      </c>
      <c r="U51" s="200">
        <f t="shared" si="4"/>
        <v>185</v>
      </c>
      <c r="V51" s="200">
        <f t="shared" si="5"/>
        <v>14269</v>
      </c>
      <c r="W51" s="200">
        <f t="shared" si="6"/>
        <v>11667</v>
      </c>
      <c r="X51" s="200">
        <f t="shared" si="7"/>
        <v>6458</v>
      </c>
      <c r="Y51" s="200">
        <f t="shared" si="8"/>
        <v>2503</v>
      </c>
      <c r="Z51" s="201">
        <f t="shared" si="11"/>
        <v>776</v>
      </c>
      <c r="AA51" s="191">
        <f t="shared" si="12"/>
        <v>35891</v>
      </c>
    </row>
    <row r="52" spans="2:27">
      <c r="B52" s="27">
        <v>48</v>
      </c>
      <c r="C52" s="98" t="s">
        <v>27</v>
      </c>
      <c r="D52" s="260">
        <v>7</v>
      </c>
      <c r="E52" s="162">
        <v>43</v>
      </c>
      <c r="F52" s="162">
        <v>3377</v>
      </c>
      <c r="G52" s="162">
        <v>2676</v>
      </c>
      <c r="H52" s="162">
        <v>1378</v>
      </c>
      <c r="I52" s="162">
        <v>531</v>
      </c>
      <c r="J52" s="261">
        <v>104</v>
      </c>
      <c r="K52" s="190">
        <f t="shared" si="1"/>
        <v>8116</v>
      </c>
      <c r="L52" s="260">
        <v>7</v>
      </c>
      <c r="M52" s="162">
        <v>43</v>
      </c>
      <c r="N52" s="162">
        <v>4030</v>
      </c>
      <c r="O52" s="162">
        <v>3205</v>
      </c>
      <c r="P52" s="162">
        <v>2175</v>
      </c>
      <c r="Q52" s="162">
        <v>1202</v>
      </c>
      <c r="R52" s="261">
        <v>509</v>
      </c>
      <c r="S52" s="190">
        <f t="shared" si="2"/>
        <v>11171</v>
      </c>
      <c r="T52" s="197">
        <f t="shared" si="3"/>
        <v>14</v>
      </c>
      <c r="U52" s="200">
        <f t="shared" si="4"/>
        <v>86</v>
      </c>
      <c r="V52" s="200">
        <f t="shared" si="5"/>
        <v>7407</v>
      </c>
      <c r="W52" s="200">
        <f t="shared" si="6"/>
        <v>5881</v>
      </c>
      <c r="X52" s="200">
        <f t="shared" si="7"/>
        <v>3553</v>
      </c>
      <c r="Y52" s="200">
        <f t="shared" si="8"/>
        <v>1733</v>
      </c>
      <c r="Z52" s="201">
        <f t="shared" si="11"/>
        <v>613</v>
      </c>
      <c r="AA52" s="191">
        <f t="shared" si="12"/>
        <v>19287</v>
      </c>
    </row>
    <row r="53" spans="2:27">
      <c r="B53" s="27">
        <v>49</v>
      </c>
      <c r="C53" s="98" t="s">
        <v>28</v>
      </c>
      <c r="D53" s="260">
        <v>3</v>
      </c>
      <c r="E53" s="162">
        <v>24</v>
      </c>
      <c r="F53" s="162">
        <v>3082</v>
      </c>
      <c r="G53" s="162">
        <v>2822</v>
      </c>
      <c r="H53" s="162">
        <v>1351</v>
      </c>
      <c r="I53" s="162">
        <v>436</v>
      </c>
      <c r="J53" s="261">
        <v>97</v>
      </c>
      <c r="K53" s="190">
        <f t="shared" si="1"/>
        <v>7815</v>
      </c>
      <c r="L53" s="260">
        <v>6</v>
      </c>
      <c r="M53" s="162">
        <v>25</v>
      </c>
      <c r="N53" s="162">
        <v>4196</v>
      </c>
      <c r="O53" s="162">
        <v>3743</v>
      </c>
      <c r="P53" s="162">
        <v>2281</v>
      </c>
      <c r="Q53" s="162">
        <v>1057</v>
      </c>
      <c r="R53" s="261">
        <v>381</v>
      </c>
      <c r="S53" s="190">
        <f t="shared" si="2"/>
        <v>11689</v>
      </c>
      <c r="T53" s="197">
        <f t="shared" si="3"/>
        <v>9</v>
      </c>
      <c r="U53" s="200">
        <f t="shared" si="4"/>
        <v>49</v>
      </c>
      <c r="V53" s="200">
        <f t="shared" si="5"/>
        <v>7278</v>
      </c>
      <c r="W53" s="200">
        <f t="shared" si="6"/>
        <v>6565</v>
      </c>
      <c r="X53" s="200">
        <f t="shared" si="7"/>
        <v>3632</v>
      </c>
      <c r="Y53" s="200">
        <f t="shared" si="8"/>
        <v>1493</v>
      </c>
      <c r="Z53" s="201">
        <f t="shared" si="11"/>
        <v>478</v>
      </c>
      <c r="AA53" s="191">
        <f t="shared" si="12"/>
        <v>19504</v>
      </c>
    </row>
    <row r="54" spans="2:27">
      <c r="B54" s="27">
        <v>50</v>
      </c>
      <c r="C54" s="98" t="s">
        <v>17</v>
      </c>
      <c r="D54" s="260">
        <v>10</v>
      </c>
      <c r="E54" s="162">
        <v>65</v>
      </c>
      <c r="F54" s="162">
        <v>2934</v>
      </c>
      <c r="G54" s="162">
        <v>2533</v>
      </c>
      <c r="H54" s="162">
        <v>1203</v>
      </c>
      <c r="I54" s="162">
        <v>360</v>
      </c>
      <c r="J54" s="261">
        <v>68</v>
      </c>
      <c r="K54" s="190">
        <f t="shared" si="1"/>
        <v>7173</v>
      </c>
      <c r="L54" s="260">
        <v>7</v>
      </c>
      <c r="M54" s="162">
        <v>62</v>
      </c>
      <c r="N54" s="162">
        <v>3810</v>
      </c>
      <c r="O54" s="162">
        <v>3288</v>
      </c>
      <c r="P54" s="162">
        <v>1881</v>
      </c>
      <c r="Q54" s="162">
        <v>875</v>
      </c>
      <c r="R54" s="261">
        <v>299</v>
      </c>
      <c r="S54" s="190">
        <f t="shared" si="2"/>
        <v>10222</v>
      </c>
      <c r="T54" s="197">
        <f t="shared" si="3"/>
        <v>17</v>
      </c>
      <c r="U54" s="200">
        <f t="shared" si="4"/>
        <v>127</v>
      </c>
      <c r="V54" s="200">
        <f t="shared" si="5"/>
        <v>6744</v>
      </c>
      <c r="W54" s="200">
        <f t="shared" si="6"/>
        <v>5821</v>
      </c>
      <c r="X54" s="200">
        <f t="shared" si="7"/>
        <v>3084</v>
      </c>
      <c r="Y54" s="200">
        <f t="shared" si="8"/>
        <v>1235</v>
      </c>
      <c r="Z54" s="201">
        <f t="shared" si="11"/>
        <v>367</v>
      </c>
      <c r="AA54" s="191">
        <f t="shared" si="12"/>
        <v>17395</v>
      </c>
    </row>
    <row r="55" spans="2:27">
      <c r="B55" s="27">
        <v>51</v>
      </c>
      <c r="C55" s="98" t="s">
        <v>49</v>
      </c>
      <c r="D55" s="260">
        <v>37</v>
      </c>
      <c r="E55" s="162">
        <v>96</v>
      </c>
      <c r="F55" s="162">
        <v>4071</v>
      </c>
      <c r="G55" s="162">
        <v>3103</v>
      </c>
      <c r="H55" s="162">
        <v>1547</v>
      </c>
      <c r="I55" s="162">
        <v>517</v>
      </c>
      <c r="J55" s="261">
        <v>120</v>
      </c>
      <c r="K55" s="190">
        <f t="shared" si="1"/>
        <v>9491</v>
      </c>
      <c r="L55" s="260">
        <v>11</v>
      </c>
      <c r="M55" s="162">
        <v>70</v>
      </c>
      <c r="N55" s="162">
        <v>5016</v>
      </c>
      <c r="O55" s="162">
        <v>4069</v>
      </c>
      <c r="P55" s="162">
        <v>2704</v>
      </c>
      <c r="Q55" s="162">
        <v>1346</v>
      </c>
      <c r="R55" s="261">
        <v>563</v>
      </c>
      <c r="S55" s="190">
        <f t="shared" si="2"/>
        <v>13779</v>
      </c>
      <c r="T55" s="197">
        <f t="shared" si="3"/>
        <v>48</v>
      </c>
      <c r="U55" s="200">
        <f t="shared" si="4"/>
        <v>166</v>
      </c>
      <c r="V55" s="200">
        <f t="shared" si="5"/>
        <v>9087</v>
      </c>
      <c r="W55" s="200">
        <f t="shared" si="6"/>
        <v>7172</v>
      </c>
      <c r="X55" s="200">
        <f t="shared" si="7"/>
        <v>4251</v>
      </c>
      <c r="Y55" s="200">
        <f t="shared" si="8"/>
        <v>1863</v>
      </c>
      <c r="Z55" s="201">
        <f t="shared" si="11"/>
        <v>683</v>
      </c>
      <c r="AA55" s="191">
        <f t="shared" si="12"/>
        <v>23270</v>
      </c>
    </row>
    <row r="56" spans="2:27">
      <c r="B56" s="27">
        <v>52</v>
      </c>
      <c r="C56" s="98" t="s">
        <v>5</v>
      </c>
      <c r="D56" s="260">
        <v>4</v>
      </c>
      <c r="E56" s="162">
        <v>9</v>
      </c>
      <c r="F56" s="162">
        <v>3143</v>
      </c>
      <c r="G56" s="162">
        <v>2650</v>
      </c>
      <c r="H56" s="162">
        <v>1397</v>
      </c>
      <c r="I56" s="162">
        <v>490</v>
      </c>
      <c r="J56" s="261">
        <v>129</v>
      </c>
      <c r="K56" s="190">
        <f t="shared" si="1"/>
        <v>7822</v>
      </c>
      <c r="L56" s="260">
        <v>3</v>
      </c>
      <c r="M56" s="162">
        <v>13</v>
      </c>
      <c r="N56" s="162">
        <v>4018</v>
      </c>
      <c r="O56" s="162">
        <v>3192</v>
      </c>
      <c r="P56" s="162">
        <v>2155</v>
      </c>
      <c r="Q56" s="162">
        <v>1295</v>
      </c>
      <c r="R56" s="261">
        <v>504</v>
      </c>
      <c r="S56" s="190">
        <f t="shared" si="2"/>
        <v>11180</v>
      </c>
      <c r="T56" s="197">
        <f t="shared" si="3"/>
        <v>7</v>
      </c>
      <c r="U56" s="200">
        <f t="shared" si="4"/>
        <v>22</v>
      </c>
      <c r="V56" s="200">
        <f t="shared" si="5"/>
        <v>7161</v>
      </c>
      <c r="W56" s="200">
        <f t="shared" si="6"/>
        <v>5842</v>
      </c>
      <c r="X56" s="200">
        <f t="shared" si="7"/>
        <v>3552</v>
      </c>
      <c r="Y56" s="200">
        <f t="shared" si="8"/>
        <v>1785</v>
      </c>
      <c r="Z56" s="201">
        <f t="shared" si="11"/>
        <v>633</v>
      </c>
      <c r="AA56" s="191">
        <f t="shared" si="12"/>
        <v>19002</v>
      </c>
    </row>
    <row r="57" spans="2:27">
      <c r="B57" s="27">
        <v>53</v>
      </c>
      <c r="C57" s="98" t="s">
        <v>23</v>
      </c>
      <c r="D57" s="260">
        <v>21</v>
      </c>
      <c r="E57" s="162">
        <v>40</v>
      </c>
      <c r="F57" s="162">
        <v>1728</v>
      </c>
      <c r="G57" s="162">
        <v>1473</v>
      </c>
      <c r="H57" s="162">
        <v>717</v>
      </c>
      <c r="I57" s="162">
        <v>226</v>
      </c>
      <c r="J57" s="261">
        <v>54</v>
      </c>
      <c r="K57" s="190">
        <f t="shared" si="1"/>
        <v>4259</v>
      </c>
      <c r="L57" s="260">
        <v>10</v>
      </c>
      <c r="M57" s="162">
        <v>30</v>
      </c>
      <c r="N57" s="162">
        <v>2222</v>
      </c>
      <c r="O57" s="162">
        <v>1918</v>
      </c>
      <c r="P57" s="162">
        <v>1278</v>
      </c>
      <c r="Q57" s="162">
        <v>599</v>
      </c>
      <c r="R57" s="261">
        <v>237</v>
      </c>
      <c r="S57" s="190">
        <f t="shared" si="2"/>
        <v>6294</v>
      </c>
      <c r="T57" s="197">
        <f t="shared" si="3"/>
        <v>31</v>
      </c>
      <c r="U57" s="200">
        <f t="shared" si="4"/>
        <v>70</v>
      </c>
      <c r="V57" s="200">
        <f t="shared" si="5"/>
        <v>3950</v>
      </c>
      <c r="W57" s="200">
        <f t="shared" si="6"/>
        <v>3391</v>
      </c>
      <c r="X57" s="200">
        <f t="shared" si="7"/>
        <v>1995</v>
      </c>
      <c r="Y57" s="200">
        <f t="shared" si="8"/>
        <v>825</v>
      </c>
      <c r="Z57" s="201">
        <f t="shared" si="11"/>
        <v>291</v>
      </c>
      <c r="AA57" s="191">
        <f t="shared" si="12"/>
        <v>10553</v>
      </c>
    </row>
    <row r="58" spans="2:27">
      <c r="B58" s="27">
        <v>54</v>
      </c>
      <c r="C58" s="98" t="s">
        <v>29</v>
      </c>
      <c r="D58" s="260">
        <v>24</v>
      </c>
      <c r="E58" s="162">
        <v>90</v>
      </c>
      <c r="F58" s="162">
        <v>2927</v>
      </c>
      <c r="G58" s="162">
        <v>2391</v>
      </c>
      <c r="H58" s="162">
        <v>1192</v>
      </c>
      <c r="I58" s="162">
        <v>443</v>
      </c>
      <c r="J58" s="261">
        <v>86</v>
      </c>
      <c r="K58" s="190">
        <f t="shared" si="1"/>
        <v>7153</v>
      </c>
      <c r="L58" s="260">
        <v>19</v>
      </c>
      <c r="M58" s="162">
        <v>52</v>
      </c>
      <c r="N58" s="162">
        <v>3712</v>
      </c>
      <c r="O58" s="162">
        <v>3184</v>
      </c>
      <c r="P58" s="162">
        <v>2190</v>
      </c>
      <c r="Q58" s="162">
        <v>1088</v>
      </c>
      <c r="R58" s="261">
        <v>417</v>
      </c>
      <c r="S58" s="190">
        <f t="shared" si="2"/>
        <v>10662</v>
      </c>
      <c r="T58" s="197">
        <f t="shared" si="3"/>
        <v>43</v>
      </c>
      <c r="U58" s="200">
        <f t="shared" si="4"/>
        <v>142</v>
      </c>
      <c r="V58" s="200">
        <f t="shared" si="5"/>
        <v>6639</v>
      </c>
      <c r="W58" s="200">
        <f t="shared" si="6"/>
        <v>5575</v>
      </c>
      <c r="X58" s="200">
        <f t="shared" si="7"/>
        <v>3382</v>
      </c>
      <c r="Y58" s="200">
        <f t="shared" si="8"/>
        <v>1531</v>
      </c>
      <c r="Z58" s="201">
        <f t="shared" si="11"/>
        <v>503</v>
      </c>
      <c r="AA58" s="191">
        <f t="shared" si="12"/>
        <v>17815</v>
      </c>
    </row>
    <row r="59" spans="2:27">
      <c r="B59" s="27">
        <v>55</v>
      </c>
      <c r="C59" s="98" t="s">
        <v>18</v>
      </c>
      <c r="D59" s="260">
        <v>12</v>
      </c>
      <c r="E59" s="162">
        <v>58</v>
      </c>
      <c r="F59" s="162">
        <v>2943</v>
      </c>
      <c r="G59" s="162">
        <v>2543</v>
      </c>
      <c r="H59" s="162">
        <v>1351</v>
      </c>
      <c r="I59" s="162">
        <v>394</v>
      </c>
      <c r="J59" s="261">
        <v>64</v>
      </c>
      <c r="K59" s="190">
        <f t="shared" si="1"/>
        <v>7365</v>
      </c>
      <c r="L59" s="260">
        <v>11</v>
      </c>
      <c r="M59" s="162">
        <v>36</v>
      </c>
      <c r="N59" s="162">
        <v>3971</v>
      </c>
      <c r="O59" s="162">
        <v>3748</v>
      </c>
      <c r="P59" s="162">
        <v>2162</v>
      </c>
      <c r="Q59" s="162">
        <v>851</v>
      </c>
      <c r="R59" s="261">
        <v>307</v>
      </c>
      <c r="S59" s="190">
        <f t="shared" si="2"/>
        <v>11086</v>
      </c>
      <c r="T59" s="197">
        <f t="shared" si="3"/>
        <v>23</v>
      </c>
      <c r="U59" s="200">
        <f t="shared" si="4"/>
        <v>94</v>
      </c>
      <c r="V59" s="200">
        <f t="shared" si="5"/>
        <v>6914</v>
      </c>
      <c r="W59" s="200">
        <f t="shared" si="6"/>
        <v>6291</v>
      </c>
      <c r="X59" s="200">
        <f t="shared" si="7"/>
        <v>3513</v>
      </c>
      <c r="Y59" s="200">
        <f t="shared" si="8"/>
        <v>1245</v>
      </c>
      <c r="Z59" s="201">
        <f t="shared" si="11"/>
        <v>371</v>
      </c>
      <c r="AA59" s="191">
        <f t="shared" si="12"/>
        <v>18451</v>
      </c>
    </row>
    <row r="60" spans="2:27">
      <c r="B60" s="27">
        <v>56</v>
      </c>
      <c r="C60" s="98" t="s">
        <v>11</v>
      </c>
      <c r="D60" s="260">
        <v>4</v>
      </c>
      <c r="E60" s="162">
        <v>24</v>
      </c>
      <c r="F60" s="162">
        <v>2073</v>
      </c>
      <c r="G60" s="162">
        <v>1708</v>
      </c>
      <c r="H60" s="162">
        <v>791</v>
      </c>
      <c r="I60" s="162">
        <v>223</v>
      </c>
      <c r="J60" s="261">
        <v>46</v>
      </c>
      <c r="K60" s="190">
        <f t="shared" si="1"/>
        <v>4869</v>
      </c>
      <c r="L60" s="260">
        <v>5</v>
      </c>
      <c r="M60" s="162">
        <v>29</v>
      </c>
      <c r="N60" s="162">
        <v>2687</v>
      </c>
      <c r="O60" s="162">
        <v>2116</v>
      </c>
      <c r="P60" s="162">
        <v>1240</v>
      </c>
      <c r="Q60" s="162">
        <v>564</v>
      </c>
      <c r="R60" s="261">
        <v>234</v>
      </c>
      <c r="S60" s="190">
        <f t="shared" si="2"/>
        <v>6875</v>
      </c>
      <c r="T60" s="197">
        <f t="shared" si="3"/>
        <v>9</v>
      </c>
      <c r="U60" s="200">
        <f t="shared" si="4"/>
        <v>53</v>
      </c>
      <c r="V60" s="200">
        <f t="shared" si="5"/>
        <v>4760</v>
      </c>
      <c r="W60" s="200">
        <f t="shared" si="6"/>
        <v>3824</v>
      </c>
      <c r="X60" s="200">
        <f t="shared" si="7"/>
        <v>2031</v>
      </c>
      <c r="Y60" s="200">
        <f t="shared" si="8"/>
        <v>787</v>
      </c>
      <c r="Z60" s="201">
        <f t="shared" si="11"/>
        <v>280</v>
      </c>
      <c r="AA60" s="191">
        <f t="shared" si="12"/>
        <v>11744</v>
      </c>
    </row>
    <row r="61" spans="2:27">
      <c r="B61" s="27">
        <v>57</v>
      </c>
      <c r="C61" s="98" t="s">
        <v>50</v>
      </c>
      <c r="D61" s="260">
        <v>10</v>
      </c>
      <c r="E61" s="162">
        <v>40</v>
      </c>
      <c r="F61" s="162">
        <v>1317</v>
      </c>
      <c r="G61" s="162">
        <v>1103</v>
      </c>
      <c r="H61" s="162">
        <v>596</v>
      </c>
      <c r="I61" s="162">
        <v>217</v>
      </c>
      <c r="J61" s="261">
        <v>55</v>
      </c>
      <c r="K61" s="190">
        <f t="shared" si="1"/>
        <v>3338</v>
      </c>
      <c r="L61" s="260">
        <v>8</v>
      </c>
      <c r="M61" s="162">
        <v>19</v>
      </c>
      <c r="N61" s="162">
        <v>1724</v>
      </c>
      <c r="O61" s="162">
        <v>1523</v>
      </c>
      <c r="P61" s="162">
        <v>1083</v>
      </c>
      <c r="Q61" s="162">
        <v>572</v>
      </c>
      <c r="R61" s="261">
        <v>213</v>
      </c>
      <c r="S61" s="190">
        <f t="shared" si="2"/>
        <v>5142</v>
      </c>
      <c r="T61" s="197">
        <f t="shared" si="3"/>
        <v>18</v>
      </c>
      <c r="U61" s="200">
        <f t="shared" si="4"/>
        <v>59</v>
      </c>
      <c r="V61" s="200">
        <f t="shared" si="5"/>
        <v>3041</v>
      </c>
      <c r="W61" s="200">
        <f t="shared" si="6"/>
        <v>2626</v>
      </c>
      <c r="X61" s="200">
        <f t="shared" si="7"/>
        <v>1679</v>
      </c>
      <c r="Y61" s="200">
        <f t="shared" si="8"/>
        <v>789</v>
      </c>
      <c r="Z61" s="201">
        <f t="shared" si="11"/>
        <v>268</v>
      </c>
      <c r="AA61" s="191">
        <f t="shared" si="12"/>
        <v>8480</v>
      </c>
    </row>
    <row r="62" spans="2:27">
      <c r="B62" s="27">
        <v>58</v>
      </c>
      <c r="C62" s="98" t="s">
        <v>30</v>
      </c>
      <c r="D62" s="260">
        <v>3</v>
      </c>
      <c r="E62" s="162">
        <v>33</v>
      </c>
      <c r="F62" s="162">
        <v>1537</v>
      </c>
      <c r="G62" s="162">
        <v>1301</v>
      </c>
      <c r="H62" s="162">
        <v>722</v>
      </c>
      <c r="I62" s="162">
        <v>251</v>
      </c>
      <c r="J62" s="261">
        <v>69</v>
      </c>
      <c r="K62" s="190">
        <f t="shared" si="1"/>
        <v>3916</v>
      </c>
      <c r="L62" s="260">
        <v>2</v>
      </c>
      <c r="M62" s="162">
        <v>15</v>
      </c>
      <c r="N62" s="162">
        <v>2032</v>
      </c>
      <c r="O62" s="162">
        <v>1788</v>
      </c>
      <c r="P62" s="162">
        <v>1198</v>
      </c>
      <c r="Q62" s="162">
        <v>653</v>
      </c>
      <c r="R62" s="261">
        <v>245</v>
      </c>
      <c r="S62" s="190">
        <f t="shared" si="2"/>
        <v>5933</v>
      </c>
      <c r="T62" s="197">
        <f t="shared" si="3"/>
        <v>5</v>
      </c>
      <c r="U62" s="200">
        <f t="shared" si="4"/>
        <v>48</v>
      </c>
      <c r="V62" s="200">
        <f t="shared" si="5"/>
        <v>3569</v>
      </c>
      <c r="W62" s="200">
        <f t="shared" si="6"/>
        <v>3089</v>
      </c>
      <c r="X62" s="200">
        <f t="shared" si="7"/>
        <v>1920</v>
      </c>
      <c r="Y62" s="200">
        <f t="shared" si="8"/>
        <v>904</v>
      </c>
      <c r="Z62" s="201">
        <f t="shared" si="11"/>
        <v>314</v>
      </c>
      <c r="AA62" s="191">
        <f t="shared" si="12"/>
        <v>9849</v>
      </c>
    </row>
    <row r="63" spans="2:27">
      <c r="B63" s="27">
        <v>59</v>
      </c>
      <c r="C63" s="98" t="s">
        <v>24</v>
      </c>
      <c r="D63" s="260">
        <v>27</v>
      </c>
      <c r="E63" s="162">
        <v>79</v>
      </c>
      <c r="F63" s="162">
        <v>11426</v>
      </c>
      <c r="G63" s="162">
        <v>9712</v>
      </c>
      <c r="H63" s="162">
        <v>5106</v>
      </c>
      <c r="I63" s="162">
        <v>1561</v>
      </c>
      <c r="J63" s="261">
        <v>339</v>
      </c>
      <c r="K63" s="190">
        <f t="shared" si="1"/>
        <v>28250</v>
      </c>
      <c r="L63" s="260">
        <v>20</v>
      </c>
      <c r="M63" s="162">
        <v>60</v>
      </c>
      <c r="N63" s="162">
        <v>15155</v>
      </c>
      <c r="O63" s="162">
        <v>13608</v>
      </c>
      <c r="P63" s="162">
        <v>8865</v>
      </c>
      <c r="Q63" s="162">
        <v>3848</v>
      </c>
      <c r="R63" s="261">
        <v>1433</v>
      </c>
      <c r="S63" s="190">
        <f t="shared" si="2"/>
        <v>42989</v>
      </c>
      <c r="T63" s="197">
        <f t="shared" si="3"/>
        <v>47</v>
      </c>
      <c r="U63" s="200">
        <f t="shared" si="4"/>
        <v>139</v>
      </c>
      <c r="V63" s="200">
        <f t="shared" si="5"/>
        <v>26581</v>
      </c>
      <c r="W63" s="200">
        <f t="shared" si="6"/>
        <v>23320</v>
      </c>
      <c r="X63" s="200">
        <f t="shared" si="7"/>
        <v>13971</v>
      </c>
      <c r="Y63" s="200">
        <f t="shared" si="8"/>
        <v>5409</v>
      </c>
      <c r="Z63" s="201">
        <f t="shared" si="11"/>
        <v>1772</v>
      </c>
      <c r="AA63" s="191">
        <f t="shared" si="12"/>
        <v>71239</v>
      </c>
    </row>
    <row r="64" spans="2:27">
      <c r="B64" s="27">
        <v>60</v>
      </c>
      <c r="C64" s="98" t="s">
        <v>51</v>
      </c>
      <c r="D64" s="260">
        <v>17</v>
      </c>
      <c r="E64" s="162">
        <v>38</v>
      </c>
      <c r="F64" s="162">
        <v>1637</v>
      </c>
      <c r="G64" s="162">
        <v>1291</v>
      </c>
      <c r="H64" s="162">
        <v>629</v>
      </c>
      <c r="I64" s="162">
        <v>212</v>
      </c>
      <c r="J64" s="261">
        <v>42</v>
      </c>
      <c r="K64" s="190">
        <f t="shared" si="1"/>
        <v>3866</v>
      </c>
      <c r="L64" s="260">
        <v>9</v>
      </c>
      <c r="M64" s="162">
        <v>19</v>
      </c>
      <c r="N64" s="162">
        <v>1996</v>
      </c>
      <c r="O64" s="162">
        <v>1597</v>
      </c>
      <c r="P64" s="162">
        <v>1099</v>
      </c>
      <c r="Q64" s="162">
        <v>549</v>
      </c>
      <c r="R64" s="261">
        <v>199</v>
      </c>
      <c r="S64" s="190">
        <f t="shared" si="2"/>
        <v>5468</v>
      </c>
      <c r="T64" s="197">
        <f t="shared" si="3"/>
        <v>26</v>
      </c>
      <c r="U64" s="200">
        <f t="shared" si="4"/>
        <v>57</v>
      </c>
      <c r="V64" s="200">
        <f t="shared" si="5"/>
        <v>3633</v>
      </c>
      <c r="W64" s="200">
        <f t="shared" si="6"/>
        <v>2888</v>
      </c>
      <c r="X64" s="200">
        <f t="shared" si="7"/>
        <v>1728</v>
      </c>
      <c r="Y64" s="200">
        <f t="shared" si="8"/>
        <v>761</v>
      </c>
      <c r="Z64" s="201">
        <f t="shared" si="11"/>
        <v>241</v>
      </c>
      <c r="AA64" s="191">
        <f t="shared" si="12"/>
        <v>9334</v>
      </c>
    </row>
    <row r="65" spans="2:27">
      <c r="B65" s="27">
        <v>61</v>
      </c>
      <c r="C65" s="98" t="s">
        <v>19</v>
      </c>
      <c r="D65" s="260">
        <v>0</v>
      </c>
      <c r="E65" s="162">
        <v>3</v>
      </c>
      <c r="F65" s="162">
        <v>1465</v>
      </c>
      <c r="G65" s="162">
        <v>1183</v>
      </c>
      <c r="H65" s="162">
        <v>567</v>
      </c>
      <c r="I65" s="162">
        <v>170</v>
      </c>
      <c r="J65" s="261">
        <v>31</v>
      </c>
      <c r="K65" s="190">
        <f t="shared" si="1"/>
        <v>3419</v>
      </c>
      <c r="L65" s="260">
        <v>0</v>
      </c>
      <c r="M65" s="162">
        <v>11</v>
      </c>
      <c r="N65" s="162">
        <v>1847</v>
      </c>
      <c r="O65" s="162">
        <v>1472</v>
      </c>
      <c r="P65" s="162">
        <v>886</v>
      </c>
      <c r="Q65" s="162">
        <v>405</v>
      </c>
      <c r="R65" s="261">
        <v>167</v>
      </c>
      <c r="S65" s="190">
        <f t="shared" si="2"/>
        <v>4788</v>
      </c>
      <c r="T65" s="197">
        <f t="shared" si="3"/>
        <v>0</v>
      </c>
      <c r="U65" s="200">
        <f t="shared" si="4"/>
        <v>14</v>
      </c>
      <c r="V65" s="200">
        <f t="shared" si="5"/>
        <v>3312</v>
      </c>
      <c r="W65" s="200">
        <f t="shared" si="6"/>
        <v>2655</v>
      </c>
      <c r="X65" s="200">
        <f t="shared" si="7"/>
        <v>1453</v>
      </c>
      <c r="Y65" s="200">
        <f t="shared" si="8"/>
        <v>575</v>
      </c>
      <c r="Z65" s="201">
        <f t="shared" si="11"/>
        <v>198</v>
      </c>
      <c r="AA65" s="191">
        <f t="shared" si="12"/>
        <v>8207</v>
      </c>
    </row>
    <row r="66" spans="2:27">
      <c r="B66" s="27">
        <v>62</v>
      </c>
      <c r="C66" s="98" t="s">
        <v>20</v>
      </c>
      <c r="D66" s="260">
        <v>12</v>
      </c>
      <c r="E66" s="162">
        <v>29</v>
      </c>
      <c r="F66" s="162">
        <v>2040</v>
      </c>
      <c r="G66" s="162">
        <v>1879</v>
      </c>
      <c r="H66" s="162">
        <v>920</v>
      </c>
      <c r="I66" s="162">
        <v>292</v>
      </c>
      <c r="J66" s="261">
        <v>69</v>
      </c>
      <c r="K66" s="190">
        <f t="shared" si="1"/>
        <v>5241</v>
      </c>
      <c r="L66" s="260">
        <v>5</v>
      </c>
      <c r="M66" s="162">
        <v>15</v>
      </c>
      <c r="N66" s="162">
        <v>2720</v>
      </c>
      <c r="O66" s="162">
        <v>2160</v>
      </c>
      <c r="P66" s="162">
        <v>1199</v>
      </c>
      <c r="Q66" s="162">
        <v>615</v>
      </c>
      <c r="R66" s="261">
        <v>244</v>
      </c>
      <c r="S66" s="190">
        <f t="shared" si="2"/>
        <v>6958</v>
      </c>
      <c r="T66" s="197">
        <f t="shared" si="3"/>
        <v>17</v>
      </c>
      <c r="U66" s="200">
        <f t="shared" si="4"/>
        <v>44</v>
      </c>
      <c r="V66" s="200">
        <f t="shared" si="5"/>
        <v>4760</v>
      </c>
      <c r="W66" s="200">
        <f t="shared" si="6"/>
        <v>4039</v>
      </c>
      <c r="X66" s="200">
        <f t="shared" si="7"/>
        <v>2119</v>
      </c>
      <c r="Y66" s="200">
        <f t="shared" si="8"/>
        <v>907</v>
      </c>
      <c r="Z66" s="201">
        <f t="shared" si="11"/>
        <v>313</v>
      </c>
      <c r="AA66" s="191">
        <f t="shared" si="12"/>
        <v>12199</v>
      </c>
    </row>
    <row r="67" spans="2:27">
      <c r="B67" s="27">
        <v>63</v>
      </c>
      <c r="C67" s="98" t="s">
        <v>31</v>
      </c>
      <c r="D67" s="260">
        <v>6</v>
      </c>
      <c r="E67" s="162">
        <v>6</v>
      </c>
      <c r="F67" s="162">
        <v>1436</v>
      </c>
      <c r="G67" s="162">
        <v>1186</v>
      </c>
      <c r="H67" s="162">
        <v>620</v>
      </c>
      <c r="I67" s="162">
        <v>252</v>
      </c>
      <c r="J67" s="261">
        <v>58</v>
      </c>
      <c r="K67" s="190">
        <f t="shared" si="1"/>
        <v>3564</v>
      </c>
      <c r="L67" s="260">
        <v>2</v>
      </c>
      <c r="M67" s="162">
        <v>6</v>
      </c>
      <c r="N67" s="162">
        <v>1892</v>
      </c>
      <c r="O67" s="162">
        <v>1511</v>
      </c>
      <c r="P67" s="162">
        <v>1060</v>
      </c>
      <c r="Q67" s="162">
        <v>577</v>
      </c>
      <c r="R67" s="261">
        <v>204</v>
      </c>
      <c r="S67" s="190">
        <f t="shared" si="2"/>
        <v>5252</v>
      </c>
      <c r="T67" s="197">
        <f t="shared" si="3"/>
        <v>8</v>
      </c>
      <c r="U67" s="200">
        <f t="shared" si="4"/>
        <v>12</v>
      </c>
      <c r="V67" s="200">
        <f t="shared" si="5"/>
        <v>3328</v>
      </c>
      <c r="W67" s="200">
        <f t="shared" si="6"/>
        <v>2697</v>
      </c>
      <c r="X67" s="200">
        <f t="shared" si="7"/>
        <v>1680</v>
      </c>
      <c r="Y67" s="200">
        <f t="shared" si="8"/>
        <v>829</v>
      </c>
      <c r="Z67" s="201">
        <f t="shared" si="11"/>
        <v>262</v>
      </c>
      <c r="AA67" s="191">
        <f t="shared" si="12"/>
        <v>8816</v>
      </c>
    </row>
    <row r="68" spans="2:27">
      <c r="B68" s="27">
        <v>64</v>
      </c>
      <c r="C68" s="98" t="s">
        <v>52</v>
      </c>
      <c r="D68" s="260">
        <v>34</v>
      </c>
      <c r="E68" s="162">
        <v>74</v>
      </c>
      <c r="F68" s="162">
        <v>1694</v>
      </c>
      <c r="G68" s="162">
        <v>1228</v>
      </c>
      <c r="H68" s="162">
        <v>611</v>
      </c>
      <c r="I68" s="162">
        <v>191</v>
      </c>
      <c r="J68" s="261">
        <v>46</v>
      </c>
      <c r="K68" s="190">
        <f t="shared" si="1"/>
        <v>3878</v>
      </c>
      <c r="L68" s="260">
        <v>27</v>
      </c>
      <c r="M68" s="162">
        <v>55</v>
      </c>
      <c r="N68" s="162">
        <v>1942</v>
      </c>
      <c r="O68" s="162">
        <v>1582</v>
      </c>
      <c r="P68" s="162">
        <v>972</v>
      </c>
      <c r="Q68" s="162">
        <v>538</v>
      </c>
      <c r="R68" s="261">
        <v>211</v>
      </c>
      <c r="S68" s="190">
        <f t="shared" si="2"/>
        <v>5327</v>
      </c>
      <c r="T68" s="197">
        <f t="shared" si="3"/>
        <v>61</v>
      </c>
      <c r="U68" s="200">
        <f t="shared" si="4"/>
        <v>129</v>
      </c>
      <c r="V68" s="200">
        <f t="shared" si="5"/>
        <v>3636</v>
      </c>
      <c r="W68" s="200">
        <f t="shared" si="6"/>
        <v>2810</v>
      </c>
      <c r="X68" s="200">
        <f t="shared" si="7"/>
        <v>1583</v>
      </c>
      <c r="Y68" s="200">
        <f t="shared" si="8"/>
        <v>729</v>
      </c>
      <c r="Z68" s="201">
        <f t="shared" si="11"/>
        <v>257</v>
      </c>
      <c r="AA68" s="191">
        <f t="shared" si="12"/>
        <v>9205</v>
      </c>
    </row>
    <row r="69" spans="2:27">
      <c r="B69" s="27">
        <v>65</v>
      </c>
      <c r="C69" s="98" t="s">
        <v>12</v>
      </c>
      <c r="D69" s="260">
        <v>5</v>
      </c>
      <c r="E69" s="162">
        <v>18</v>
      </c>
      <c r="F69" s="162">
        <v>836</v>
      </c>
      <c r="G69" s="162">
        <v>569</v>
      </c>
      <c r="H69" s="162">
        <v>315</v>
      </c>
      <c r="I69" s="162">
        <v>100</v>
      </c>
      <c r="J69" s="261">
        <v>34</v>
      </c>
      <c r="K69" s="190">
        <f t="shared" si="1"/>
        <v>1877</v>
      </c>
      <c r="L69" s="260">
        <v>0</v>
      </c>
      <c r="M69" s="162">
        <v>11</v>
      </c>
      <c r="N69" s="162">
        <v>1004</v>
      </c>
      <c r="O69" s="162">
        <v>758</v>
      </c>
      <c r="P69" s="162">
        <v>530</v>
      </c>
      <c r="Q69" s="162">
        <v>301</v>
      </c>
      <c r="R69" s="261">
        <v>127</v>
      </c>
      <c r="S69" s="190">
        <f t="shared" si="2"/>
        <v>2731</v>
      </c>
      <c r="T69" s="197">
        <f t="shared" si="3"/>
        <v>5</v>
      </c>
      <c r="U69" s="200">
        <f t="shared" si="4"/>
        <v>29</v>
      </c>
      <c r="V69" s="200">
        <f t="shared" si="5"/>
        <v>1840</v>
      </c>
      <c r="W69" s="200">
        <f t="shared" si="6"/>
        <v>1327</v>
      </c>
      <c r="X69" s="200">
        <f t="shared" si="7"/>
        <v>845</v>
      </c>
      <c r="Y69" s="200">
        <f t="shared" si="8"/>
        <v>401</v>
      </c>
      <c r="Z69" s="201">
        <f t="shared" si="11"/>
        <v>161</v>
      </c>
      <c r="AA69" s="191">
        <f t="shared" si="12"/>
        <v>4608</v>
      </c>
    </row>
    <row r="70" spans="2:27">
      <c r="B70" s="27">
        <v>66</v>
      </c>
      <c r="C70" s="98" t="s">
        <v>6</v>
      </c>
      <c r="D70" s="260">
        <v>4</v>
      </c>
      <c r="E70" s="162">
        <v>5</v>
      </c>
      <c r="F70" s="162">
        <v>933</v>
      </c>
      <c r="G70" s="162">
        <v>688</v>
      </c>
      <c r="H70" s="162">
        <v>364</v>
      </c>
      <c r="I70" s="162">
        <v>121</v>
      </c>
      <c r="J70" s="261">
        <v>25</v>
      </c>
      <c r="K70" s="190">
        <f t="shared" ref="K70:K78" si="13">SUM(D70:J70)</f>
        <v>2140</v>
      </c>
      <c r="L70" s="260">
        <v>3</v>
      </c>
      <c r="M70" s="162">
        <v>4</v>
      </c>
      <c r="N70" s="162">
        <v>991</v>
      </c>
      <c r="O70" s="162">
        <v>728</v>
      </c>
      <c r="P70" s="162">
        <v>462</v>
      </c>
      <c r="Q70" s="162">
        <v>285</v>
      </c>
      <c r="R70" s="261">
        <v>139</v>
      </c>
      <c r="S70" s="190">
        <f t="shared" ref="S70:S78" si="14">SUM(L70:R70)</f>
        <v>2612</v>
      </c>
      <c r="T70" s="197">
        <f t="shared" ref="T70:T78" si="15">SUM(D70,L70)</f>
        <v>7</v>
      </c>
      <c r="U70" s="200">
        <f t="shared" ref="U70:U78" si="16">SUM(E70,M70)</f>
        <v>9</v>
      </c>
      <c r="V70" s="200">
        <f t="shared" ref="V70:V78" si="17">SUM(F70,N70)</f>
        <v>1924</v>
      </c>
      <c r="W70" s="200">
        <f t="shared" ref="W70:W78" si="18">SUM(G70,O70)</f>
        <v>1416</v>
      </c>
      <c r="X70" s="200">
        <f t="shared" ref="X70:X78" si="19">SUM(H70,P70)</f>
        <v>826</v>
      </c>
      <c r="Y70" s="200">
        <f t="shared" ref="Y70:Y78" si="20">SUM(I70,Q70)</f>
        <v>406</v>
      </c>
      <c r="Z70" s="201">
        <f t="shared" si="11"/>
        <v>164</v>
      </c>
      <c r="AA70" s="191">
        <f t="shared" si="12"/>
        <v>4752</v>
      </c>
    </row>
    <row r="71" spans="2:27">
      <c r="B71" s="27">
        <v>67</v>
      </c>
      <c r="C71" s="98" t="s">
        <v>7</v>
      </c>
      <c r="D71" s="260">
        <v>6</v>
      </c>
      <c r="E71" s="162">
        <v>12</v>
      </c>
      <c r="F71" s="162">
        <v>351</v>
      </c>
      <c r="G71" s="162">
        <v>243</v>
      </c>
      <c r="H71" s="162">
        <v>129</v>
      </c>
      <c r="I71" s="162">
        <v>62</v>
      </c>
      <c r="J71" s="261">
        <v>13</v>
      </c>
      <c r="K71" s="190">
        <f t="shared" si="13"/>
        <v>816</v>
      </c>
      <c r="L71" s="260">
        <v>10</v>
      </c>
      <c r="M71" s="162">
        <v>21</v>
      </c>
      <c r="N71" s="162">
        <v>377</v>
      </c>
      <c r="O71" s="162">
        <v>319</v>
      </c>
      <c r="P71" s="162">
        <v>224</v>
      </c>
      <c r="Q71" s="162">
        <v>165</v>
      </c>
      <c r="R71" s="261">
        <v>76</v>
      </c>
      <c r="S71" s="190">
        <f t="shared" si="14"/>
        <v>1192</v>
      </c>
      <c r="T71" s="197">
        <f t="shared" si="15"/>
        <v>16</v>
      </c>
      <c r="U71" s="200">
        <f t="shared" si="16"/>
        <v>33</v>
      </c>
      <c r="V71" s="200">
        <f t="shared" si="17"/>
        <v>728</v>
      </c>
      <c r="W71" s="200">
        <f t="shared" si="18"/>
        <v>562</v>
      </c>
      <c r="X71" s="200">
        <f t="shared" si="19"/>
        <v>353</v>
      </c>
      <c r="Y71" s="200">
        <f t="shared" si="20"/>
        <v>227</v>
      </c>
      <c r="Z71" s="201">
        <f t="shared" si="11"/>
        <v>89</v>
      </c>
      <c r="AA71" s="191">
        <f t="shared" si="12"/>
        <v>2008</v>
      </c>
    </row>
    <row r="72" spans="2:27">
      <c r="B72" s="27">
        <v>68</v>
      </c>
      <c r="C72" s="98" t="s">
        <v>53</v>
      </c>
      <c r="D72" s="260">
        <v>6</v>
      </c>
      <c r="E72" s="162">
        <v>21</v>
      </c>
      <c r="F72" s="162">
        <v>409</v>
      </c>
      <c r="G72" s="162">
        <v>327</v>
      </c>
      <c r="H72" s="162">
        <v>195</v>
      </c>
      <c r="I72" s="162">
        <v>63</v>
      </c>
      <c r="J72" s="261">
        <v>20</v>
      </c>
      <c r="K72" s="190">
        <f t="shared" si="13"/>
        <v>1041</v>
      </c>
      <c r="L72" s="260">
        <v>8</v>
      </c>
      <c r="M72" s="162">
        <v>11</v>
      </c>
      <c r="N72" s="162">
        <v>556</v>
      </c>
      <c r="O72" s="162">
        <v>451</v>
      </c>
      <c r="P72" s="162">
        <v>354</v>
      </c>
      <c r="Q72" s="162">
        <v>215</v>
      </c>
      <c r="R72" s="261">
        <v>81</v>
      </c>
      <c r="S72" s="190">
        <f t="shared" si="14"/>
        <v>1676</v>
      </c>
      <c r="T72" s="197">
        <f t="shared" si="15"/>
        <v>14</v>
      </c>
      <c r="U72" s="200">
        <f t="shared" si="16"/>
        <v>32</v>
      </c>
      <c r="V72" s="200">
        <f t="shared" si="17"/>
        <v>965</v>
      </c>
      <c r="W72" s="200">
        <f t="shared" si="18"/>
        <v>778</v>
      </c>
      <c r="X72" s="200">
        <f t="shared" si="19"/>
        <v>549</v>
      </c>
      <c r="Y72" s="200">
        <f t="shared" si="20"/>
        <v>278</v>
      </c>
      <c r="Z72" s="201">
        <f t="shared" si="11"/>
        <v>101</v>
      </c>
      <c r="AA72" s="191">
        <f t="shared" si="12"/>
        <v>2717</v>
      </c>
    </row>
    <row r="73" spans="2:27">
      <c r="B73" s="27">
        <v>69</v>
      </c>
      <c r="C73" s="98" t="s">
        <v>54</v>
      </c>
      <c r="D73" s="260">
        <v>14</v>
      </c>
      <c r="E73" s="162">
        <v>21</v>
      </c>
      <c r="F73" s="162">
        <v>1304</v>
      </c>
      <c r="G73" s="162">
        <v>903</v>
      </c>
      <c r="H73" s="162">
        <v>370</v>
      </c>
      <c r="I73" s="162">
        <v>164</v>
      </c>
      <c r="J73" s="261">
        <v>30</v>
      </c>
      <c r="K73" s="190">
        <f t="shared" si="13"/>
        <v>2806</v>
      </c>
      <c r="L73" s="260">
        <v>7</v>
      </c>
      <c r="M73" s="162">
        <v>34</v>
      </c>
      <c r="N73" s="162">
        <v>1407</v>
      </c>
      <c r="O73" s="162">
        <v>1022</v>
      </c>
      <c r="P73" s="162">
        <v>613</v>
      </c>
      <c r="Q73" s="162">
        <v>372</v>
      </c>
      <c r="R73" s="261">
        <v>155</v>
      </c>
      <c r="S73" s="190">
        <f t="shared" si="14"/>
        <v>3610</v>
      </c>
      <c r="T73" s="197">
        <f t="shared" si="15"/>
        <v>21</v>
      </c>
      <c r="U73" s="200">
        <f t="shared" si="16"/>
        <v>55</v>
      </c>
      <c r="V73" s="200">
        <f t="shared" si="17"/>
        <v>2711</v>
      </c>
      <c r="W73" s="200">
        <f t="shared" si="18"/>
        <v>1925</v>
      </c>
      <c r="X73" s="200">
        <f t="shared" si="19"/>
        <v>983</v>
      </c>
      <c r="Y73" s="200">
        <f t="shared" si="20"/>
        <v>536</v>
      </c>
      <c r="Z73" s="201">
        <f t="shared" si="11"/>
        <v>185</v>
      </c>
      <c r="AA73" s="191">
        <f t="shared" si="12"/>
        <v>6416</v>
      </c>
    </row>
    <row r="74" spans="2:27">
      <c r="B74" s="27">
        <v>70</v>
      </c>
      <c r="C74" s="98" t="s">
        <v>55</v>
      </c>
      <c r="D74" s="260">
        <v>0</v>
      </c>
      <c r="E74" s="162">
        <v>4</v>
      </c>
      <c r="F74" s="162">
        <v>165</v>
      </c>
      <c r="G74" s="162">
        <v>146</v>
      </c>
      <c r="H74" s="162">
        <v>70</v>
      </c>
      <c r="I74" s="162">
        <v>32</v>
      </c>
      <c r="J74" s="261">
        <v>7</v>
      </c>
      <c r="K74" s="190">
        <f t="shared" si="13"/>
        <v>424</v>
      </c>
      <c r="L74" s="260">
        <v>2</v>
      </c>
      <c r="M74" s="162">
        <v>4</v>
      </c>
      <c r="N74" s="162">
        <v>218</v>
      </c>
      <c r="O74" s="162">
        <v>191</v>
      </c>
      <c r="P74" s="162">
        <v>157</v>
      </c>
      <c r="Q74" s="162">
        <v>89</v>
      </c>
      <c r="R74" s="261">
        <v>27</v>
      </c>
      <c r="S74" s="190">
        <f t="shared" si="14"/>
        <v>688</v>
      </c>
      <c r="T74" s="197">
        <f t="shared" si="15"/>
        <v>2</v>
      </c>
      <c r="U74" s="200">
        <f t="shared" si="16"/>
        <v>8</v>
      </c>
      <c r="V74" s="200">
        <f t="shared" si="17"/>
        <v>383</v>
      </c>
      <c r="W74" s="200">
        <f t="shared" si="18"/>
        <v>337</v>
      </c>
      <c r="X74" s="200">
        <f t="shared" si="19"/>
        <v>227</v>
      </c>
      <c r="Y74" s="200">
        <f t="shared" si="20"/>
        <v>121</v>
      </c>
      <c r="Z74" s="201">
        <f t="shared" si="11"/>
        <v>34</v>
      </c>
      <c r="AA74" s="191">
        <f t="shared" si="12"/>
        <v>1112</v>
      </c>
    </row>
    <row r="75" spans="2:27">
      <c r="B75" s="27">
        <v>71</v>
      </c>
      <c r="C75" s="98" t="s">
        <v>56</v>
      </c>
      <c r="D75" s="260">
        <v>3</v>
      </c>
      <c r="E75" s="162">
        <v>8</v>
      </c>
      <c r="F75" s="162">
        <v>520</v>
      </c>
      <c r="G75" s="162">
        <v>440</v>
      </c>
      <c r="H75" s="162">
        <v>238</v>
      </c>
      <c r="I75" s="162">
        <v>98</v>
      </c>
      <c r="J75" s="261">
        <v>22</v>
      </c>
      <c r="K75" s="190">
        <f t="shared" si="13"/>
        <v>1329</v>
      </c>
      <c r="L75" s="260">
        <v>2</v>
      </c>
      <c r="M75" s="162">
        <v>3</v>
      </c>
      <c r="N75" s="162">
        <v>665</v>
      </c>
      <c r="O75" s="162">
        <v>568</v>
      </c>
      <c r="P75" s="162">
        <v>423</v>
      </c>
      <c r="Q75" s="162">
        <v>232</v>
      </c>
      <c r="R75" s="261">
        <v>103</v>
      </c>
      <c r="S75" s="190">
        <f t="shared" si="14"/>
        <v>1996</v>
      </c>
      <c r="T75" s="197">
        <f t="shared" si="15"/>
        <v>5</v>
      </c>
      <c r="U75" s="200">
        <f t="shared" si="16"/>
        <v>11</v>
      </c>
      <c r="V75" s="200">
        <f t="shared" si="17"/>
        <v>1185</v>
      </c>
      <c r="W75" s="200">
        <f t="shared" si="18"/>
        <v>1008</v>
      </c>
      <c r="X75" s="200">
        <f t="shared" si="19"/>
        <v>661</v>
      </c>
      <c r="Y75" s="200">
        <f t="shared" si="20"/>
        <v>330</v>
      </c>
      <c r="Z75" s="201">
        <f t="shared" si="11"/>
        <v>125</v>
      </c>
      <c r="AA75" s="191">
        <f t="shared" si="12"/>
        <v>3325</v>
      </c>
    </row>
    <row r="76" spans="2:27">
      <c r="B76" s="27">
        <v>72</v>
      </c>
      <c r="C76" s="98" t="s">
        <v>32</v>
      </c>
      <c r="D76" s="260">
        <v>1</v>
      </c>
      <c r="E76" s="162">
        <v>6</v>
      </c>
      <c r="F76" s="162">
        <v>374</v>
      </c>
      <c r="G76" s="162">
        <v>276</v>
      </c>
      <c r="H76" s="162">
        <v>131</v>
      </c>
      <c r="I76" s="162">
        <v>54</v>
      </c>
      <c r="J76" s="261">
        <v>7</v>
      </c>
      <c r="K76" s="190">
        <f t="shared" si="13"/>
        <v>849</v>
      </c>
      <c r="L76" s="260">
        <v>2</v>
      </c>
      <c r="M76" s="162">
        <v>6</v>
      </c>
      <c r="N76" s="162">
        <v>420</v>
      </c>
      <c r="O76" s="162">
        <v>333</v>
      </c>
      <c r="P76" s="162">
        <v>244</v>
      </c>
      <c r="Q76" s="162">
        <v>143</v>
      </c>
      <c r="R76" s="261">
        <v>56</v>
      </c>
      <c r="S76" s="190">
        <f t="shared" si="14"/>
        <v>1204</v>
      </c>
      <c r="T76" s="197">
        <f t="shared" si="15"/>
        <v>3</v>
      </c>
      <c r="U76" s="200">
        <f t="shared" si="16"/>
        <v>12</v>
      </c>
      <c r="V76" s="200">
        <f t="shared" si="17"/>
        <v>794</v>
      </c>
      <c r="W76" s="200">
        <f t="shared" si="18"/>
        <v>609</v>
      </c>
      <c r="X76" s="200">
        <f t="shared" si="19"/>
        <v>375</v>
      </c>
      <c r="Y76" s="200">
        <f t="shared" si="20"/>
        <v>197</v>
      </c>
      <c r="Z76" s="201">
        <f t="shared" si="11"/>
        <v>63</v>
      </c>
      <c r="AA76" s="191">
        <f t="shared" si="12"/>
        <v>2053</v>
      </c>
    </row>
    <row r="77" spans="2:27">
      <c r="B77" s="27">
        <v>73</v>
      </c>
      <c r="C77" s="98" t="s">
        <v>33</v>
      </c>
      <c r="D77" s="260">
        <v>1</v>
      </c>
      <c r="E77" s="162">
        <v>1</v>
      </c>
      <c r="F77" s="162">
        <v>473</v>
      </c>
      <c r="G77" s="162">
        <v>380</v>
      </c>
      <c r="H77" s="162">
        <v>231</v>
      </c>
      <c r="I77" s="162">
        <v>76</v>
      </c>
      <c r="J77" s="261">
        <v>19</v>
      </c>
      <c r="K77" s="190">
        <f t="shared" si="13"/>
        <v>1181</v>
      </c>
      <c r="L77" s="260">
        <v>0</v>
      </c>
      <c r="M77" s="162">
        <v>2</v>
      </c>
      <c r="N77" s="162">
        <v>540</v>
      </c>
      <c r="O77" s="162">
        <v>481</v>
      </c>
      <c r="P77" s="162">
        <v>363</v>
      </c>
      <c r="Q77" s="162">
        <v>172</v>
      </c>
      <c r="R77" s="261">
        <v>76</v>
      </c>
      <c r="S77" s="190">
        <f t="shared" si="14"/>
        <v>1634</v>
      </c>
      <c r="T77" s="197">
        <f t="shared" si="15"/>
        <v>1</v>
      </c>
      <c r="U77" s="200">
        <f t="shared" si="16"/>
        <v>3</v>
      </c>
      <c r="V77" s="200">
        <f t="shared" si="17"/>
        <v>1013</v>
      </c>
      <c r="W77" s="200">
        <f t="shared" si="18"/>
        <v>861</v>
      </c>
      <c r="X77" s="200">
        <f t="shared" si="19"/>
        <v>594</v>
      </c>
      <c r="Y77" s="200">
        <f t="shared" si="20"/>
        <v>248</v>
      </c>
      <c r="Z77" s="201">
        <f t="shared" si="11"/>
        <v>95</v>
      </c>
      <c r="AA77" s="191">
        <f t="shared" si="12"/>
        <v>2815</v>
      </c>
    </row>
    <row r="78" spans="2:27" ht="14.25" thickBot="1">
      <c r="B78" s="27">
        <v>74</v>
      </c>
      <c r="C78" s="98" t="s">
        <v>34</v>
      </c>
      <c r="D78" s="262">
        <v>0</v>
      </c>
      <c r="E78" s="263">
        <v>1</v>
      </c>
      <c r="F78" s="263">
        <v>254</v>
      </c>
      <c r="G78" s="263">
        <v>166</v>
      </c>
      <c r="H78" s="263">
        <v>85</v>
      </c>
      <c r="I78" s="263">
        <v>32</v>
      </c>
      <c r="J78" s="264">
        <v>7</v>
      </c>
      <c r="K78" s="190">
        <f t="shared" si="13"/>
        <v>545</v>
      </c>
      <c r="L78" s="262">
        <v>2</v>
      </c>
      <c r="M78" s="263">
        <v>1</v>
      </c>
      <c r="N78" s="263">
        <v>271</v>
      </c>
      <c r="O78" s="263">
        <v>201</v>
      </c>
      <c r="P78" s="263">
        <v>149</v>
      </c>
      <c r="Q78" s="263">
        <v>71</v>
      </c>
      <c r="R78" s="264">
        <v>42</v>
      </c>
      <c r="S78" s="190">
        <f t="shared" si="14"/>
        <v>737</v>
      </c>
      <c r="T78" s="197">
        <f t="shared" si="15"/>
        <v>2</v>
      </c>
      <c r="U78" s="200">
        <f t="shared" si="16"/>
        <v>2</v>
      </c>
      <c r="V78" s="200">
        <f t="shared" si="17"/>
        <v>525</v>
      </c>
      <c r="W78" s="200">
        <f t="shared" si="18"/>
        <v>367</v>
      </c>
      <c r="X78" s="200">
        <f t="shared" si="19"/>
        <v>234</v>
      </c>
      <c r="Y78" s="200">
        <f t="shared" si="20"/>
        <v>103</v>
      </c>
      <c r="Z78" s="201">
        <f t="shared" si="11"/>
        <v>49</v>
      </c>
      <c r="AA78" s="191">
        <f t="shared" si="12"/>
        <v>1282</v>
      </c>
    </row>
    <row r="79" spans="2:27" ht="14.25" thickTop="1">
      <c r="B79" s="270" t="s">
        <v>0</v>
      </c>
      <c r="C79" s="271"/>
      <c r="D79" s="202">
        <f>地区別_被保険者数!D13</f>
        <v>1372</v>
      </c>
      <c r="E79" s="150">
        <f>地区別_被保険者数!E13</f>
        <v>4294</v>
      </c>
      <c r="F79" s="150">
        <f>地区別_被保険者数!F13</f>
        <v>196864</v>
      </c>
      <c r="G79" s="150">
        <f>地区別_被保険者数!G13</f>
        <v>161658</v>
      </c>
      <c r="H79" s="150">
        <f>地区別_被保険者数!H13</f>
        <v>88571</v>
      </c>
      <c r="I79" s="150">
        <f>地区別_被保険者数!I13</f>
        <v>30390</v>
      </c>
      <c r="J79" s="203">
        <f>地区別_被保険者数!J13</f>
        <v>7060</v>
      </c>
      <c r="K79" s="196">
        <f>地区別_被保険者数!K13</f>
        <v>490209</v>
      </c>
      <c r="L79" s="192">
        <f>地区別_被保険者数!L13</f>
        <v>923</v>
      </c>
      <c r="M79" s="193">
        <f>地区別_被保険者数!M13</f>
        <v>3235</v>
      </c>
      <c r="N79" s="193">
        <f>地区別_被保険者数!N13</f>
        <v>255619</v>
      </c>
      <c r="O79" s="193">
        <f>地区別_被保険者数!O13</f>
        <v>225189</v>
      </c>
      <c r="P79" s="193">
        <f>地区別_被保険者数!P13</f>
        <v>153536</v>
      </c>
      <c r="Q79" s="193">
        <f>地区別_被保険者数!Q13</f>
        <v>77138</v>
      </c>
      <c r="R79" s="194">
        <f>地区別_被保険者数!R13</f>
        <v>30161</v>
      </c>
      <c r="S79" s="196">
        <f>地区別_被保険者数!S13</f>
        <v>745801</v>
      </c>
      <c r="T79" s="192">
        <f>地区別_被保険者数!T13</f>
        <v>2295</v>
      </c>
      <c r="U79" s="193">
        <f>地区別_被保険者数!U13</f>
        <v>7529</v>
      </c>
      <c r="V79" s="193">
        <f>地区別_被保険者数!V13</f>
        <v>452483</v>
      </c>
      <c r="W79" s="193">
        <f>地区別_被保険者数!W13</f>
        <v>386847</v>
      </c>
      <c r="X79" s="193">
        <f>地区別_被保険者数!X13</f>
        <v>242107</v>
      </c>
      <c r="Y79" s="193">
        <f>地区別_被保険者数!Y13</f>
        <v>107528</v>
      </c>
      <c r="Z79" s="204">
        <f>地区別_被保険者数!Z13</f>
        <v>37221</v>
      </c>
      <c r="AA79" s="204">
        <f>地区別_被保険者数!AA13</f>
        <v>1236010</v>
      </c>
    </row>
  </sheetData>
  <customSheetViews>
    <customSheetView guid="{637B1C33-F0B9-40A6-9BF1-AD79E7C69DA0}" showGridLines="0"/>
  </customSheetViews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5:K78 S5:Z78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4"/>
  <sheetViews>
    <sheetView showGridLines="0" zoomScaleNormal="100" zoomScaleSheetLayoutView="75" workbookViewId="0"/>
  </sheetViews>
  <sheetFormatPr defaultColWidth="9" defaultRowHeight="13.5"/>
  <cols>
    <col min="1" max="1" width="4.625" style="30" customWidth="1"/>
    <col min="2" max="2" width="2.125" style="30" customWidth="1"/>
    <col min="3" max="3" width="8.375" style="30" customWidth="1"/>
    <col min="4" max="4" width="11.625" style="30" customWidth="1"/>
    <col min="5" max="5" width="5.5" style="30" bestFit="1" customWidth="1"/>
    <col min="6" max="6" width="11.625" style="30" customWidth="1"/>
    <col min="7" max="7" width="5.5" style="30" customWidth="1"/>
    <col min="8" max="15" width="8.875" style="30" customWidth="1"/>
    <col min="16" max="16384" width="9" style="1"/>
  </cols>
  <sheetData>
    <row r="1" spans="2:15" ht="16.5" customHeight="1">
      <c r="B1" s="30" t="s">
        <v>77</v>
      </c>
    </row>
    <row r="2" spans="2:15" ht="16.5" customHeight="1">
      <c r="B2" s="30" t="s">
        <v>221</v>
      </c>
    </row>
    <row r="4" spans="2:15" ht="13.5" customHeight="1">
      <c r="B4" s="111"/>
      <c r="C4" s="112"/>
      <c r="D4" s="112"/>
      <c r="E4" s="112"/>
      <c r="F4" s="112"/>
      <c r="G4" s="113"/>
    </row>
    <row r="5" spans="2:15" ht="13.5" customHeight="1">
      <c r="B5" s="114"/>
      <c r="C5" s="115"/>
      <c r="D5" s="125">
        <v>57260</v>
      </c>
      <c r="E5" s="104" t="s">
        <v>175</v>
      </c>
      <c r="F5" s="125">
        <v>71300</v>
      </c>
      <c r="G5" s="116" t="s">
        <v>176</v>
      </c>
    </row>
    <row r="6" spans="2:15">
      <c r="B6" s="114"/>
      <c r="D6" s="125"/>
      <c r="E6" s="104"/>
      <c r="F6" s="125"/>
      <c r="G6" s="116"/>
    </row>
    <row r="7" spans="2:15">
      <c r="B7" s="114"/>
      <c r="C7" s="117"/>
      <c r="D7" s="125">
        <v>43220</v>
      </c>
      <c r="E7" s="104" t="s">
        <v>175</v>
      </c>
      <c r="F7" s="125">
        <v>57260</v>
      </c>
      <c r="G7" s="116" t="s">
        <v>177</v>
      </c>
    </row>
    <row r="8" spans="2:15">
      <c r="B8" s="114"/>
      <c r="D8" s="125"/>
      <c r="E8" s="104"/>
      <c r="F8" s="125"/>
      <c r="G8" s="116"/>
    </row>
    <row r="9" spans="2:15">
      <c r="B9" s="114"/>
      <c r="C9" s="118"/>
      <c r="D9" s="125">
        <v>29180</v>
      </c>
      <c r="E9" s="104" t="s">
        <v>175</v>
      </c>
      <c r="F9" s="125">
        <v>43220</v>
      </c>
      <c r="G9" s="116" t="s">
        <v>177</v>
      </c>
    </row>
    <row r="10" spans="2:15">
      <c r="B10" s="114"/>
      <c r="D10" s="125"/>
      <c r="E10" s="104"/>
      <c r="F10" s="125"/>
      <c r="G10" s="116"/>
    </row>
    <row r="11" spans="2:15">
      <c r="B11" s="114"/>
      <c r="C11" s="119"/>
      <c r="D11" s="125">
        <v>15140</v>
      </c>
      <c r="E11" s="104" t="s">
        <v>175</v>
      </c>
      <c r="F11" s="125">
        <v>29180</v>
      </c>
      <c r="G11" s="116" t="s">
        <v>177</v>
      </c>
    </row>
    <row r="12" spans="2:15">
      <c r="B12" s="114"/>
      <c r="D12" s="125"/>
      <c r="E12" s="104"/>
      <c r="F12" s="125"/>
      <c r="G12" s="116"/>
    </row>
    <row r="13" spans="2:15">
      <c r="B13" s="114"/>
      <c r="C13" s="120"/>
      <c r="D13" s="125">
        <v>1100</v>
      </c>
      <c r="E13" s="104" t="s">
        <v>175</v>
      </c>
      <c r="F13" s="125">
        <v>15140</v>
      </c>
      <c r="G13" s="116" t="s">
        <v>177</v>
      </c>
    </row>
    <row r="14" spans="2:15">
      <c r="B14" s="121"/>
      <c r="C14" s="122"/>
      <c r="D14" s="122"/>
      <c r="E14" s="122"/>
      <c r="F14" s="122"/>
      <c r="G14" s="123"/>
    </row>
    <row r="15" spans="2:15">
      <c r="O15" s="122"/>
    </row>
    <row r="16" spans="2:15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2:15">
      <c r="B17" s="114"/>
      <c r="O17" s="124"/>
    </row>
    <row r="18" spans="2:15">
      <c r="B18" s="114"/>
      <c r="O18" s="124"/>
    </row>
    <row r="19" spans="2:15">
      <c r="B19" s="114"/>
      <c r="O19" s="124"/>
    </row>
    <row r="20" spans="2:15">
      <c r="B20" s="114"/>
      <c r="O20" s="124"/>
    </row>
    <row r="21" spans="2:15">
      <c r="B21" s="114"/>
      <c r="O21" s="124"/>
    </row>
    <row r="22" spans="2:15">
      <c r="B22" s="114"/>
      <c r="O22" s="124"/>
    </row>
    <row r="23" spans="2:15">
      <c r="B23" s="114"/>
      <c r="O23" s="124"/>
    </row>
    <row r="24" spans="2:15">
      <c r="B24" s="114"/>
      <c r="O24" s="124"/>
    </row>
    <row r="25" spans="2:15">
      <c r="B25" s="114"/>
      <c r="O25" s="124"/>
    </row>
    <row r="26" spans="2:15">
      <c r="B26" s="114"/>
      <c r="O26" s="124"/>
    </row>
    <row r="27" spans="2:15">
      <c r="B27" s="114"/>
      <c r="O27" s="124"/>
    </row>
    <row r="28" spans="2:15">
      <c r="B28" s="114"/>
      <c r="O28" s="124"/>
    </row>
    <row r="29" spans="2:15">
      <c r="B29" s="114"/>
      <c r="O29" s="124"/>
    </row>
    <row r="30" spans="2:15">
      <c r="B30" s="114"/>
      <c r="O30" s="124"/>
    </row>
    <row r="31" spans="2:15">
      <c r="B31" s="114"/>
      <c r="O31" s="124"/>
    </row>
    <row r="32" spans="2:15">
      <c r="B32" s="114"/>
      <c r="O32" s="124"/>
    </row>
    <row r="33" spans="2:15">
      <c r="B33" s="114"/>
      <c r="O33" s="124"/>
    </row>
    <row r="34" spans="2:15">
      <c r="B34" s="114"/>
      <c r="O34" s="124"/>
    </row>
    <row r="35" spans="2:15">
      <c r="B35" s="114"/>
      <c r="O35" s="124"/>
    </row>
    <row r="36" spans="2:15">
      <c r="B36" s="114"/>
      <c r="O36" s="124"/>
    </row>
    <row r="37" spans="2:15">
      <c r="B37" s="114"/>
      <c r="O37" s="124"/>
    </row>
    <row r="38" spans="2:15">
      <c r="B38" s="114"/>
      <c r="O38" s="124"/>
    </row>
    <row r="39" spans="2:15">
      <c r="B39" s="114"/>
      <c r="O39" s="124"/>
    </row>
    <row r="40" spans="2:15">
      <c r="B40" s="114"/>
      <c r="O40" s="124"/>
    </row>
    <row r="41" spans="2:15">
      <c r="B41" s="114"/>
      <c r="O41" s="124"/>
    </row>
    <row r="42" spans="2:15">
      <c r="B42" s="114"/>
      <c r="O42" s="124"/>
    </row>
    <row r="43" spans="2:15">
      <c r="B43" s="114"/>
      <c r="O43" s="124"/>
    </row>
    <row r="44" spans="2:15">
      <c r="B44" s="114"/>
      <c r="O44" s="124"/>
    </row>
    <row r="45" spans="2:15">
      <c r="B45" s="114"/>
      <c r="O45" s="124"/>
    </row>
    <row r="46" spans="2:15">
      <c r="B46" s="114"/>
      <c r="O46" s="124"/>
    </row>
    <row r="47" spans="2:15">
      <c r="B47" s="114"/>
      <c r="O47" s="124"/>
    </row>
    <row r="48" spans="2:15">
      <c r="B48" s="114"/>
      <c r="O48" s="124"/>
    </row>
    <row r="49" spans="2:15">
      <c r="B49" s="114"/>
      <c r="O49" s="124"/>
    </row>
    <row r="50" spans="2:15">
      <c r="B50" s="114"/>
      <c r="O50" s="124"/>
    </row>
    <row r="51" spans="2:15">
      <c r="B51" s="114"/>
      <c r="O51" s="124"/>
    </row>
    <row r="52" spans="2:15">
      <c r="B52" s="114"/>
      <c r="O52" s="124"/>
    </row>
    <row r="53" spans="2:15">
      <c r="B53" s="114"/>
      <c r="O53" s="124"/>
    </row>
    <row r="54" spans="2:15">
      <c r="B54" s="114"/>
      <c r="O54" s="124"/>
    </row>
    <row r="55" spans="2:15">
      <c r="B55" s="114"/>
      <c r="O55" s="124"/>
    </row>
    <row r="56" spans="2:15">
      <c r="B56" s="114"/>
      <c r="O56" s="124"/>
    </row>
    <row r="57" spans="2:15">
      <c r="B57" s="114"/>
      <c r="O57" s="124"/>
    </row>
    <row r="58" spans="2:15">
      <c r="B58" s="114"/>
      <c r="O58" s="124"/>
    </row>
    <row r="59" spans="2:15">
      <c r="B59" s="114"/>
      <c r="O59" s="124"/>
    </row>
    <row r="60" spans="2:15">
      <c r="B60" s="114"/>
      <c r="O60" s="124"/>
    </row>
    <row r="61" spans="2:15">
      <c r="B61" s="114"/>
      <c r="O61" s="124"/>
    </row>
    <row r="62" spans="2:15">
      <c r="B62" s="114"/>
      <c r="O62" s="124"/>
    </row>
    <row r="63" spans="2:15">
      <c r="B63" s="114"/>
      <c r="O63" s="124"/>
    </row>
    <row r="64" spans="2:15">
      <c r="B64" s="114"/>
      <c r="O64" s="124"/>
    </row>
    <row r="65" spans="2:15">
      <c r="B65" s="114"/>
      <c r="O65" s="124"/>
    </row>
    <row r="66" spans="2:15">
      <c r="B66" s="114"/>
      <c r="O66" s="124"/>
    </row>
    <row r="67" spans="2:15">
      <c r="B67" s="114"/>
      <c r="O67" s="124"/>
    </row>
    <row r="68" spans="2:15">
      <c r="B68" s="114"/>
      <c r="O68" s="124"/>
    </row>
    <row r="69" spans="2:15">
      <c r="B69" s="114"/>
      <c r="O69" s="124"/>
    </row>
    <row r="70" spans="2:15">
      <c r="B70" s="114"/>
      <c r="O70" s="124"/>
    </row>
    <row r="71" spans="2:15">
      <c r="B71" s="114"/>
      <c r="O71" s="124"/>
    </row>
    <row r="72" spans="2:15">
      <c r="B72" s="114"/>
      <c r="O72" s="124"/>
    </row>
    <row r="73" spans="2:15">
      <c r="B73" s="114"/>
      <c r="O73" s="124"/>
    </row>
    <row r="74" spans="2:15">
      <c r="B74" s="114"/>
      <c r="O74" s="124"/>
    </row>
    <row r="75" spans="2:15">
      <c r="B75" s="114"/>
      <c r="O75" s="124"/>
    </row>
    <row r="76" spans="2:15">
      <c r="B76" s="114"/>
      <c r="O76" s="124"/>
    </row>
    <row r="77" spans="2:15">
      <c r="B77" s="114"/>
      <c r="O77" s="124"/>
    </row>
    <row r="78" spans="2:15">
      <c r="B78" s="114"/>
      <c r="O78" s="124"/>
    </row>
    <row r="79" spans="2:15">
      <c r="B79" s="114"/>
      <c r="O79" s="124"/>
    </row>
    <row r="80" spans="2:15">
      <c r="B80" s="114"/>
      <c r="O80" s="124"/>
    </row>
    <row r="81" spans="2:15">
      <c r="B81" s="114"/>
      <c r="O81" s="124"/>
    </row>
    <row r="82" spans="2:15">
      <c r="B82" s="114"/>
      <c r="O82" s="124"/>
    </row>
    <row r="83" spans="2:15">
      <c r="B83" s="114"/>
      <c r="O83" s="124"/>
    </row>
    <row r="84" spans="2:1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3"/>
    </row>
  </sheetData>
  <customSheetViews>
    <customSheetView guid="{637B1C33-F0B9-40A6-9BF1-AD79E7C69DA0}" showGridLines="0"/>
  </customSheetViews>
  <phoneticPr fontId="3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BA9F-BF0B-4458-86F7-201973765579}">
  <dimension ref="B1:K56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2:9" ht="16.5" customHeight="1">
      <c r="B1" s="3" t="s">
        <v>222</v>
      </c>
    </row>
    <row r="2" spans="2:9" ht="16.5" customHeight="1">
      <c r="B2" s="1" t="s">
        <v>218</v>
      </c>
      <c r="C2" s="3"/>
      <c r="D2" s="3"/>
      <c r="E2" s="3"/>
      <c r="F2" s="50"/>
      <c r="G2" s="51"/>
      <c r="H2" s="3"/>
    </row>
    <row r="3" spans="2:9" ht="42.75" customHeight="1">
      <c r="B3" s="267" t="s">
        <v>78</v>
      </c>
      <c r="C3" s="268"/>
      <c r="D3" s="31" t="s">
        <v>148</v>
      </c>
      <c r="E3" s="254" t="s">
        <v>79</v>
      </c>
      <c r="F3" s="65" t="s">
        <v>80</v>
      </c>
      <c r="G3" s="52"/>
      <c r="H3" s="3"/>
    </row>
    <row r="4" spans="2:9" ht="21.75" customHeight="1">
      <c r="B4" s="53" t="s">
        <v>149</v>
      </c>
      <c r="C4" s="54"/>
      <c r="D4" s="220">
        <v>0.22399999999999998</v>
      </c>
      <c r="E4" s="78">
        <v>0.20100000000000001</v>
      </c>
      <c r="F4" s="78">
        <v>0.20300000000000001</v>
      </c>
      <c r="G4" s="55"/>
      <c r="H4" s="55"/>
      <c r="I4" s="55"/>
    </row>
    <row r="5" spans="2:9" ht="21.75" customHeight="1">
      <c r="B5" s="76" t="s">
        <v>81</v>
      </c>
      <c r="C5" s="56"/>
      <c r="D5" s="79">
        <v>371099</v>
      </c>
      <c r="E5" s="151">
        <v>2146426</v>
      </c>
      <c r="F5" s="151">
        <v>6837233</v>
      </c>
      <c r="G5" s="55"/>
      <c r="H5" s="55"/>
      <c r="I5" s="55"/>
    </row>
    <row r="6" spans="2:9" ht="21.75" customHeight="1">
      <c r="B6" s="57" t="s">
        <v>169</v>
      </c>
      <c r="C6" s="58"/>
      <c r="D6" s="54"/>
      <c r="E6" s="54"/>
      <c r="F6" s="59"/>
      <c r="G6" s="55"/>
      <c r="H6" s="55"/>
      <c r="I6" s="55"/>
    </row>
    <row r="7" spans="2:9" ht="21.75" customHeight="1">
      <c r="B7" s="60"/>
      <c r="C7" s="59" t="s">
        <v>82</v>
      </c>
      <c r="D7" s="79">
        <v>50822</v>
      </c>
      <c r="E7" s="151">
        <v>54570</v>
      </c>
      <c r="F7" s="151">
        <v>60703</v>
      </c>
      <c r="G7" s="55"/>
      <c r="H7" s="55"/>
      <c r="I7" s="55"/>
    </row>
    <row r="8" spans="2:9" ht="21.75" customHeight="1">
      <c r="B8" s="60"/>
      <c r="C8" s="59" t="s">
        <v>83</v>
      </c>
      <c r="D8" s="79">
        <v>8887</v>
      </c>
      <c r="E8" s="152">
        <v>9943</v>
      </c>
      <c r="F8" s="151">
        <v>9672</v>
      </c>
      <c r="G8" s="55"/>
      <c r="H8" s="55"/>
      <c r="I8" s="55"/>
    </row>
    <row r="9" spans="2:9" ht="21.75" customHeight="1">
      <c r="B9" s="60"/>
      <c r="C9" s="59" t="s">
        <v>84</v>
      </c>
      <c r="D9" s="79">
        <v>12025</v>
      </c>
      <c r="E9" s="152">
        <v>12634</v>
      </c>
      <c r="F9" s="151">
        <v>12935</v>
      </c>
      <c r="G9" s="55"/>
      <c r="H9" s="55"/>
      <c r="I9" s="55"/>
    </row>
    <row r="10" spans="2:9" ht="21.75" customHeight="1">
      <c r="B10" s="60"/>
      <c r="C10" s="59" t="s">
        <v>85</v>
      </c>
      <c r="D10" s="79">
        <v>32366</v>
      </c>
      <c r="E10" s="152">
        <v>34880</v>
      </c>
      <c r="F10" s="151">
        <v>38140</v>
      </c>
      <c r="G10" s="55"/>
      <c r="H10" s="55"/>
      <c r="I10" s="55"/>
    </row>
    <row r="11" spans="2:9" ht="21.75" customHeight="1">
      <c r="B11" s="60"/>
      <c r="C11" s="59" t="s">
        <v>86</v>
      </c>
      <c r="D11" s="79">
        <v>38818</v>
      </c>
      <c r="E11" s="152">
        <v>41850</v>
      </c>
      <c r="F11" s="151">
        <v>46797</v>
      </c>
      <c r="G11" s="55"/>
      <c r="H11" s="55"/>
      <c r="I11" s="55"/>
    </row>
    <row r="12" spans="2:9" ht="21.75" customHeight="1">
      <c r="B12" s="60"/>
      <c r="C12" s="59" t="s">
        <v>87</v>
      </c>
      <c r="D12" s="79">
        <v>64220</v>
      </c>
      <c r="E12" s="152">
        <v>70517</v>
      </c>
      <c r="F12" s="151">
        <v>80117</v>
      </c>
      <c r="G12" s="55"/>
      <c r="H12" s="55"/>
      <c r="I12" s="55"/>
    </row>
    <row r="13" spans="2:9" ht="21.75" customHeight="1">
      <c r="B13" s="60"/>
      <c r="C13" s="59" t="s">
        <v>88</v>
      </c>
      <c r="D13" s="79">
        <v>83163</v>
      </c>
      <c r="E13" s="152">
        <v>89367</v>
      </c>
      <c r="F13" s="151">
        <v>105199</v>
      </c>
      <c r="G13" s="55"/>
      <c r="H13" s="55"/>
      <c r="I13" s="55"/>
    </row>
    <row r="14" spans="2:9" ht="21.75" customHeight="1">
      <c r="B14" s="61"/>
      <c r="C14" s="59" t="s">
        <v>89</v>
      </c>
      <c r="D14" s="79">
        <v>89909</v>
      </c>
      <c r="E14" s="152">
        <v>95592</v>
      </c>
      <c r="F14" s="151">
        <v>115676</v>
      </c>
      <c r="G14" s="55"/>
      <c r="H14" s="55"/>
      <c r="I14" s="55"/>
    </row>
    <row r="15" spans="2:9" ht="13.5" customHeight="1">
      <c r="B15" s="67" t="s">
        <v>215</v>
      </c>
      <c r="C15" s="3"/>
      <c r="D15" s="3"/>
      <c r="E15" s="3"/>
      <c r="F15" s="3"/>
      <c r="G15" s="62"/>
      <c r="H15" s="3"/>
    </row>
    <row r="16" spans="2:9" ht="13.5" customHeight="1">
      <c r="B16" s="67"/>
      <c r="C16" s="3"/>
      <c r="D16" s="3"/>
      <c r="E16" s="3"/>
      <c r="F16" s="3"/>
      <c r="G16" s="62"/>
      <c r="H16" s="3"/>
    </row>
    <row r="18" spans="2:11" ht="16.5" customHeight="1">
      <c r="B18" s="3" t="s">
        <v>222</v>
      </c>
    </row>
    <row r="19" spans="2:11" ht="16.5" customHeight="1">
      <c r="B19" s="1" t="s">
        <v>218</v>
      </c>
      <c r="C19" s="3"/>
      <c r="D19" s="3"/>
      <c r="E19" s="3"/>
      <c r="F19" s="50"/>
      <c r="G19" s="51"/>
      <c r="H19" s="3"/>
      <c r="K19" s="4" t="s">
        <v>189</v>
      </c>
    </row>
    <row r="20" spans="2:11" ht="13.5" customHeight="1">
      <c r="B20" s="3"/>
      <c r="C20" s="3"/>
      <c r="D20" s="3"/>
      <c r="E20" s="3"/>
      <c r="F20" s="3"/>
      <c r="G20" s="3"/>
      <c r="H20" s="3"/>
      <c r="K20" s="4" t="s">
        <v>180</v>
      </c>
    </row>
    <row r="21" spans="2:11" ht="13.5" customHeight="1">
      <c r="B21" s="3"/>
      <c r="C21" s="3"/>
      <c r="D21" s="3"/>
      <c r="E21" s="3"/>
      <c r="F21" s="3"/>
      <c r="G21" s="3"/>
      <c r="H21" s="3"/>
    </row>
    <row r="22" spans="2:11" ht="13.5" customHeight="1">
      <c r="B22" s="3"/>
      <c r="C22" s="3"/>
      <c r="D22" s="3"/>
      <c r="E22" s="3"/>
      <c r="F22" s="3"/>
      <c r="G22" s="3"/>
      <c r="H22" s="3"/>
    </row>
    <row r="23" spans="2:11" ht="13.5" customHeight="1">
      <c r="B23" s="3"/>
      <c r="C23" s="3"/>
      <c r="D23" s="3"/>
      <c r="E23" s="3"/>
      <c r="F23" s="3"/>
      <c r="G23" s="3"/>
      <c r="H23" s="3"/>
    </row>
    <row r="24" spans="2:11" ht="13.5" customHeight="1">
      <c r="B24" s="3"/>
      <c r="C24" s="3"/>
      <c r="D24" s="3"/>
      <c r="E24" s="3"/>
      <c r="F24" s="3"/>
      <c r="G24" s="3"/>
      <c r="H24" s="3"/>
    </row>
    <row r="25" spans="2:11" ht="13.5" customHeight="1">
      <c r="B25" s="3"/>
      <c r="C25" s="3"/>
      <c r="D25" s="3"/>
      <c r="E25" s="3"/>
      <c r="F25" s="3"/>
      <c r="G25" s="3"/>
      <c r="H25" s="3"/>
    </row>
    <row r="26" spans="2:11" ht="13.5" customHeight="1">
      <c r="B26" s="3"/>
      <c r="C26" s="3"/>
      <c r="D26" s="3"/>
      <c r="E26" s="3"/>
      <c r="F26" s="3"/>
      <c r="G26" s="3"/>
      <c r="H26" s="3"/>
    </row>
    <row r="27" spans="2:11" ht="13.5" customHeight="1">
      <c r="B27" s="3"/>
      <c r="C27" s="3"/>
      <c r="D27" s="3"/>
      <c r="E27" s="3"/>
      <c r="F27" s="3"/>
      <c r="G27" s="3"/>
      <c r="H27" s="3"/>
    </row>
    <row r="28" spans="2:11" ht="13.5" customHeight="1">
      <c r="B28" s="3"/>
      <c r="C28" s="3"/>
      <c r="D28" s="3"/>
      <c r="E28" s="3"/>
      <c r="F28" s="3"/>
      <c r="G28" s="3"/>
      <c r="H28" s="3"/>
    </row>
    <row r="29" spans="2:11" ht="13.5" customHeight="1">
      <c r="B29" s="3"/>
      <c r="C29" s="3"/>
      <c r="D29" s="3"/>
      <c r="E29" s="3"/>
      <c r="F29" s="3"/>
      <c r="G29" s="3"/>
      <c r="H29" s="3"/>
    </row>
    <row r="49" spans="2:2" ht="15" customHeight="1"/>
    <row r="50" spans="2:2">
      <c r="B50" s="67" t="s">
        <v>215</v>
      </c>
    </row>
    <row r="56" spans="2:2">
      <c r="B56" s="66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FEF3-B6E0-4A53-A0F1-1253478CC992}">
  <dimension ref="B1:M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4" width="11.375" style="1" customWidth="1"/>
    <col min="5" max="12" width="9.625" style="1" customWidth="1"/>
    <col min="13" max="13" width="10" style="1" bestFit="1" customWidth="1"/>
    <col min="14" max="16384" width="9" style="1"/>
  </cols>
  <sheetData>
    <row r="1" spans="2:13" ht="16.5" customHeight="1">
      <c r="B1" s="3" t="s">
        <v>222</v>
      </c>
    </row>
    <row r="2" spans="2:13" ht="16.5" customHeight="1">
      <c r="B2" s="2" t="s">
        <v>117</v>
      </c>
    </row>
    <row r="3" spans="2:13" ht="16.5" customHeight="1">
      <c r="B3" s="265"/>
      <c r="C3" s="274" t="s">
        <v>116</v>
      </c>
      <c r="D3" s="274" t="s">
        <v>162</v>
      </c>
      <c r="E3" s="276" t="s">
        <v>81</v>
      </c>
      <c r="F3" s="267" t="s">
        <v>102</v>
      </c>
      <c r="G3" s="268"/>
      <c r="H3" s="268"/>
      <c r="I3" s="268"/>
      <c r="J3" s="268"/>
      <c r="K3" s="268"/>
      <c r="L3" s="268"/>
      <c r="M3" s="269"/>
    </row>
    <row r="4" spans="2:13">
      <c r="B4" s="266"/>
      <c r="C4" s="275"/>
      <c r="D4" s="275"/>
      <c r="E4" s="277"/>
      <c r="F4" s="254" t="s">
        <v>82</v>
      </c>
      <c r="G4" s="254" t="s">
        <v>103</v>
      </c>
      <c r="H4" s="254" t="s">
        <v>104</v>
      </c>
      <c r="I4" s="254" t="s">
        <v>105</v>
      </c>
      <c r="J4" s="254" t="s">
        <v>106</v>
      </c>
      <c r="K4" s="254" t="s">
        <v>107</v>
      </c>
      <c r="L4" s="253" t="s">
        <v>108</v>
      </c>
      <c r="M4" s="253" t="s">
        <v>145</v>
      </c>
    </row>
    <row r="5" spans="2:13">
      <c r="B5" s="74">
        <v>1</v>
      </c>
      <c r="C5" s="11" t="s">
        <v>1</v>
      </c>
      <c r="D5" s="157">
        <v>0.221</v>
      </c>
      <c r="E5" s="205">
        <v>57820</v>
      </c>
      <c r="F5" s="206">
        <v>50062</v>
      </c>
      <c r="G5" s="151">
        <v>9537</v>
      </c>
      <c r="H5" s="151">
        <v>12037</v>
      </c>
      <c r="I5" s="151">
        <v>31989</v>
      </c>
      <c r="J5" s="151">
        <v>39180</v>
      </c>
      <c r="K5" s="151">
        <v>64748</v>
      </c>
      <c r="L5" s="151">
        <v>82707</v>
      </c>
      <c r="M5" s="151">
        <v>85679</v>
      </c>
    </row>
    <row r="6" spans="2:13">
      <c r="B6" s="74">
        <v>2</v>
      </c>
      <c r="C6" s="11" t="s">
        <v>8</v>
      </c>
      <c r="D6" s="78">
        <v>0.19800000000000001</v>
      </c>
      <c r="E6" s="205">
        <v>38907</v>
      </c>
      <c r="F6" s="151">
        <v>50476</v>
      </c>
      <c r="G6" s="151">
        <v>8557</v>
      </c>
      <c r="H6" s="151">
        <v>12206</v>
      </c>
      <c r="I6" s="151">
        <v>34327</v>
      </c>
      <c r="J6" s="151">
        <v>41422</v>
      </c>
      <c r="K6" s="151">
        <v>68558</v>
      </c>
      <c r="L6" s="151">
        <v>87444</v>
      </c>
      <c r="M6" s="151">
        <v>91802</v>
      </c>
    </row>
    <row r="7" spans="2:13">
      <c r="B7" s="74">
        <v>3</v>
      </c>
      <c r="C7" s="13" t="s">
        <v>13</v>
      </c>
      <c r="D7" s="179">
        <v>0.20899999999999999</v>
      </c>
      <c r="E7" s="205">
        <v>67105</v>
      </c>
      <c r="F7" s="207">
        <v>52076</v>
      </c>
      <c r="G7" s="207">
        <v>9889</v>
      </c>
      <c r="H7" s="207">
        <v>13588</v>
      </c>
      <c r="I7" s="207">
        <v>32974</v>
      </c>
      <c r="J7" s="207">
        <v>38180</v>
      </c>
      <c r="K7" s="207">
        <v>64493</v>
      </c>
      <c r="L7" s="207">
        <v>83310</v>
      </c>
      <c r="M7" s="207">
        <v>89238</v>
      </c>
    </row>
    <row r="8" spans="2:13">
      <c r="B8" s="74">
        <v>4</v>
      </c>
      <c r="C8" s="13" t="s">
        <v>21</v>
      </c>
      <c r="D8" s="179">
        <v>0.24299999999999999</v>
      </c>
      <c r="E8" s="205">
        <v>56175</v>
      </c>
      <c r="F8" s="207">
        <v>51030</v>
      </c>
      <c r="G8" s="207">
        <v>7787</v>
      </c>
      <c r="H8" s="207">
        <v>10091</v>
      </c>
      <c r="I8" s="207">
        <v>30433</v>
      </c>
      <c r="J8" s="207">
        <v>37390</v>
      </c>
      <c r="K8" s="207">
        <v>62507</v>
      </c>
      <c r="L8" s="207">
        <v>80582</v>
      </c>
      <c r="M8" s="207">
        <v>88637</v>
      </c>
    </row>
    <row r="9" spans="2:13">
      <c r="B9" s="74">
        <v>5</v>
      </c>
      <c r="C9" s="13" t="s">
        <v>25</v>
      </c>
      <c r="D9" s="179">
        <v>0.21899999999999997</v>
      </c>
      <c r="E9" s="205">
        <v>39052</v>
      </c>
      <c r="F9" s="207">
        <v>53274</v>
      </c>
      <c r="G9" s="207">
        <v>8995</v>
      </c>
      <c r="H9" s="207">
        <v>12086</v>
      </c>
      <c r="I9" s="207">
        <v>32483</v>
      </c>
      <c r="J9" s="207">
        <v>39936</v>
      </c>
      <c r="K9" s="207">
        <v>66364</v>
      </c>
      <c r="L9" s="207">
        <v>88989</v>
      </c>
      <c r="M9" s="207">
        <v>98158</v>
      </c>
    </row>
    <row r="10" spans="2:13">
      <c r="B10" s="74">
        <v>6</v>
      </c>
      <c r="C10" s="13" t="s">
        <v>35</v>
      </c>
      <c r="D10" s="179">
        <v>0.255</v>
      </c>
      <c r="E10" s="205">
        <v>58851</v>
      </c>
      <c r="F10" s="207">
        <v>49842</v>
      </c>
      <c r="G10" s="207">
        <v>8856</v>
      </c>
      <c r="H10" s="207">
        <v>11618</v>
      </c>
      <c r="I10" s="207">
        <v>32806</v>
      </c>
      <c r="J10" s="207">
        <v>38628</v>
      </c>
      <c r="K10" s="207">
        <v>62150</v>
      </c>
      <c r="L10" s="207">
        <v>79729</v>
      </c>
      <c r="M10" s="207">
        <v>88827</v>
      </c>
    </row>
    <row r="11" spans="2:13">
      <c r="B11" s="74">
        <v>7</v>
      </c>
      <c r="C11" s="13" t="s">
        <v>44</v>
      </c>
      <c r="D11" s="179">
        <v>0.22500000000000001</v>
      </c>
      <c r="E11" s="205">
        <v>53189</v>
      </c>
      <c r="F11" s="207">
        <v>49347</v>
      </c>
      <c r="G11" s="207">
        <v>8298</v>
      </c>
      <c r="H11" s="207">
        <v>11754</v>
      </c>
      <c r="I11" s="207">
        <v>32101</v>
      </c>
      <c r="J11" s="207">
        <v>38694</v>
      </c>
      <c r="K11" s="207">
        <v>62586</v>
      </c>
      <c r="L11" s="207">
        <v>82987</v>
      </c>
      <c r="M11" s="207">
        <v>91610</v>
      </c>
    </row>
    <row r="12" spans="2:13" ht="14.25" thickBot="1">
      <c r="B12" s="27">
        <v>8</v>
      </c>
      <c r="C12" s="158" t="s">
        <v>57</v>
      </c>
      <c r="D12" s="107" t="s">
        <v>150</v>
      </c>
      <c r="E12" s="189" t="s">
        <v>150</v>
      </c>
      <c r="F12" s="208" t="s">
        <v>150</v>
      </c>
      <c r="G12" s="208" t="s">
        <v>150</v>
      </c>
      <c r="H12" s="208" t="s">
        <v>150</v>
      </c>
      <c r="I12" s="208" t="s">
        <v>150</v>
      </c>
      <c r="J12" s="208" t="s">
        <v>150</v>
      </c>
      <c r="K12" s="189" t="s">
        <v>150</v>
      </c>
      <c r="L12" s="189" t="s">
        <v>150</v>
      </c>
      <c r="M12" s="189" t="s">
        <v>150</v>
      </c>
    </row>
    <row r="13" spans="2:13" ht="14.25" thickTop="1">
      <c r="B13" s="273" t="s">
        <v>0</v>
      </c>
      <c r="C13" s="273"/>
      <c r="D13" s="108">
        <f>介護認定率!D4</f>
        <v>0.22399999999999998</v>
      </c>
      <c r="E13" s="195">
        <f>介護認定率!D5</f>
        <v>371099</v>
      </c>
      <c r="F13" s="209">
        <f>介護認定率!D7</f>
        <v>50822</v>
      </c>
      <c r="G13" s="209">
        <f>介護認定率!D8</f>
        <v>8887</v>
      </c>
      <c r="H13" s="209">
        <f>介護認定率!D9</f>
        <v>12025</v>
      </c>
      <c r="I13" s="209">
        <f>介護認定率!D10</f>
        <v>32366</v>
      </c>
      <c r="J13" s="209">
        <f>介護認定率!D11</f>
        <v>38818</v>
      </c>
      <c r="K13" s="195">
        <f>介護認定率!D12</f>
        <v>64220</v>
      </c>
      <c r="L13" s="195">
        <f>介護認定率!D13</f>
        <v>83163</v>
      </c>
      <c r="M13" s="195">
        <f>介護認定率!D14</f>
        <v>89909</v>
      </c>
    </row>
    <row r="14" spans="2:13">
      <c r="B14" s="67" t="s">
        <v>215</v>
      </c>
      <c r="C14" s="4"/>
      <c r="D14" s="4"/>
      <c r="E14" s="4"/>
      <c r="F14" s="4"/>
      <c r="G14" s="4"/>
      <c r="H14" s="4"/>
      <c r="I14" s="4"/>
      <c r="J14" s="4"/>
      <c r="K14" s="4"/>
    </row>
    <row r="15" spans="2:13">
      <c r="B15" s="67" t="s">
        <v>157</v>
      </c>
      <c r="C15" s="4"/>
      <c r="D15" s="4"/>
      <c r="E15" s="4"/>
      <c r="F15" s="4"/>
      <c r="G15" s="4"/>
      <c r="H15" s="4"/>
      <c r="I15" s="4"/>
      <c r="J15" s="4"/>
      <c r="K15" s="4"/>
    </row>
    <row r="16" spans="2:13">
      <c r="B16" s="15"/>
      <c r="C16" s="4"/>
      <c r="D16" s="4"/>
      <c r="E16" s="4"/>
      <c r="F16" s="4"/>
      <c r="G16" s="4"/>
      <c r="H16" s="4"/>
      <c r="I16" s="4"/>
      <c r="J16" s="4"/>
      <c r="K16" s="4"/>
    </row>
    <row r="17" spans="2:11">
      <c r="B17" s="15"/>
      <c r="C17" s="4"/>
      <c r="D17" s="4"/>
      <c r="E17" s="4"/>
      <c r="F17" s="4"/>
      <c r="G17" s="4"/>
      <c r="H17" s="4"/>
      <c r="I17" s="4"/>
      <c r="J17" s="4"/>
      <c r="K17" s="4"/>
    </row>
    <row r="18" spans="2:11">
      <c r="B18" s="29"/>
    </row>
  </sheetData>
  <mergeCells count="6">
    <mergeCell ref="F3:M3"/>
    <mergeCell ref="B13:C13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066F-0AB3-4680-9D90-6A78FC7CA375}">
  <dimension ref="B1:N83"/>
  <sheetViews>
    <sheetView showGridLines="0" zoomScaleNormal="100" zoomScaleSheetLayoutView="75" workbookViewId="0"/>
  </sheetViews>
  <sheetFormatPr defaultColWidth="9"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2:13" ht="16.5" customHeight="1">
      <c r="B1" s="99" t="s">
        <v>222</v>
      </c>
    </row>
    <row r="2" spans="2:13" ht="16.5" customHeight="1">
      <c r="B2" s="2" t="s">
        <v>141</v>
      </c>
    </row>
    <row r="3" spans="2:13" ht="16.5" customHeight="1">
      <c r="B3" s="265"/>
      <c r="C3" s="274" t="s">
        <v>139</v>
      </c>
      <c r="D3" s="274" t="s">
        <v>149</v>
      </c>
      <c r="E3" s="276" t="s">
        <v>81</v>
      </c>
      <c r="F3" s="267" t="s">
        <v>102</v>
      </c>
      <c r="G3" s="268"/>
      <c r="H3" s="268"/>
      <c r="I3" s="268"/>
      <c r="J3" s="268"/>
      <c r="K3" s="268"/>
      <c r="L3" s="268"/>
      <c r="M3" s="269"/>
    </row>
    <row r="4" spans="2:13">
      <c r="B4" s="266"/>
      <c r="C4" s="275"/>
      <c r="D4" s="275"/>
      <c r="E4" s="277"/>
      <c r="F4" s="254" t="s">
        <v>82</v>
      </c>
      <c r="G4" s="254" t="s">
        <v>103</v>
      </c>
      <c r="H4" s="254" t="s">
        <v>104</v>
      </c>
      <c r="I4" s="254" t="s">
        <v>105</v>
      </c>
      <c r="J4" s="254" t="s">
        <v>106</v>
      </c>
      <c r="K4" s="254" t="s">
        <v>107</v>
      </c>
      <c r="L4" s="253" t="s">
        <v>108</v>
      </c>
      <c r="M4" s="253" t="s">
        <v>145</v>
      </c>
    </row>
    <row r="5" spans="2:13">
      <c r="B5" s="27">
        <v>1</v>
      </c>
      <c r="C5" s="96" t="s">
        <v>58</v>
      </c>
      <c r="D5" s="107" t="s">
        <v>150</v>
      </c>
      <c r="E5" s="210" t="s">
        <v>150</v>
      </c>
      <c r="F5" s="210" t="s">
        <v>150</v>
      </c>
      <c r="G5" s="210" t="s">
        <v>150</v>
      </c>
      <c r="H5" s="210" t="s">
        <v>150</v>
      </c>
      <c r="I5" s="210" t="s">
        <v>150</v>
      </c>
      <c r="J5" s="210" t="s">
        <v>150</v>
      </c>
      <c r="K5" s="210" t="s">
        <v>150</v>
      </c>
      <c r="L5" s="210" t="s">
        <v>150</v>
      </c>
      <c r="M5" s="210" t="s">
        <v>150</v>
      </c>
    </row>
    <row r="6" spans="2:13">
      <c r="B6" s="27">
        <v>2</v>
      </c>
      <c r="C6" s="97" t="s">
        <v>121</v>
      </c>
      <c r="D6" s="107" t="s">
        <v>150</v>
      </c>
      <c r="E6" s="210" t="s">
        <v>150</v>
      </c>
      <c r="F6" s="210" t="s">
        <v>150</v>
      </c>
      <c r="G6" s="210" t="s">
        <v>150</v>
      </c>
      <c r="H6" s="210" t="s">
        <v>150</v>
      </c>
      <c r="I6" s="210" t="s">
        <v>150</v>
      </c>
      <c r="J6" s="210" t="s">
        <v>150</v>
      </c>
      <c r="K6" s="210" t="s">
        <v>150</v>
      </c>
      <c r="L6" s="210" t="s">
        <v>150</v>
      </c>
      <c r="M6" s="210" t="s">
        <v>150</v>
      </c>
    </row>
    <row r="7" spans="2:13">
      <c r="B7" s="27">
        <v>3</v>
      </c>
      <c r="C7" s="97" t="s">
        <v>122</v>
      </c>
      <c r="D7" s="107" t="s">
        <v>150</v>
      </c>
      <c r="E7" s="210" t="s">
        <v>150</v>
      </c>
      <c r="F7" s="210" t="s">
        <v>150</v>
      </c>
      <c r="G7" s="210" t="s">
        <v>150</v>
      </c>
      <c r="H7" s="210" t="s">
        <v>150</v>
      </c>
      <c r="I7" s="210" t="s">
        <v>150</v>
      </c>
      <c r="J7" s="210" t="s">
        <v>150</v>
      </c>
      <c r="K7" s="210" t="s">
        <v>150</v>
      </c>
      <c r="L7" s="210" t="s">
        <v>150</v>
      </c>
      <c r="M7" s="210" t="s">
        <v>150</v>
      </c>
    </row>
    <row r="8" spans="2:13">
      <c r="B8" s="27">
        <v>4</v>
      </c>
      <c r="C8" s="97" t="s">
        <v>123</v>
      </c>
      <c r="D8" s="107" t="s">
        <v>150</v>
      </c>
      <c r="E8" s="210" t="s">
        <v>150</v>
      </c>
      <c r="F8" s="210" t="s">
        <v>150</v>
      </c>
      <c r="G8" s="210" t="s">
        <v>150</v>
      </c>
      <c r="H8" s="210" t="s">
        <v>150</v>
      </c>
      <c r="I8" s="210" t="s">
        <v>150</v>
      </c>
      <c r="J8" s="210" t="s">
        <v>150</v>
      </c>
      <c r="K8" s="210" t="s">
        <v>150</v>
      </c>
      <c r="L8" s="210" t="s">
        <v>150</v>
      </c>
      <c r="M8" s="210" t="s">
        <v>150</v>
      </c>
    </row>
    <row r="9" spans="2:13">
      <c r="B9" s="27">
        <v>5</v>
      </c>
      <c r="C9" s="97" t="s">
        <v>124</v>
      </c>
      <c r="D9" s="107" t="s">
        <v>150</v>
      </c>
      <c r="E9" s="210" t="s">
        <v>150</v>
      </c>
      <c r="F9" s="210" t="s">
        <v>150</v>
      </c>
      <c r="G9" s="210" t="s">
        <v>150</v>
      </c>
      <c r="H9" s="210" t="s">
        <v>150</v>
      </c>
      <c r="I9" s="210" t="s">
        <v>150</v>
      </c>
      <c r="J9" s="210" t="s">
        <v>150</v>
      </c>
      <c r="K9" s="210" t="s">
        <v>150</v>
      </c>
      <c r="L9" s="210" t="s">
        <v>150</v>
      </c>
      <c r="M9" s="210" t="s">
        <v>150</v>
      </c>
    </row>
    <row r="10" spans="2:13">
      <c r="B10" s="27">
        <v>6</v>
      </c>
      <c r="C10" s="97" t="s">
        <v>125</v>
      </c>
      <c r="D10" s="107" t="s">
        <v>150</v>
      </c>
      <c r="E10" s="210" t="s">
        <v>150</v>
      </c>
      <c r="F10" s="210" t="s">
        <v>150</v>
      </c>
      <c r="G10" s="210" t="s">
        <v>150</v>
      </c>
      <c r="H10" s="210" t="s">
        <v>150</v>
      </c>
      <c r="I10" s="210" t="s">
        <v>150</v>
      </c>
      <c r="J10" s="210" t="s">
        <v>150</v>
      </c>
      <c r="K10" s="210" t="s">
        <v>150</v>
      </c>
      <c r="L10" s="210" t="s">
        <v>150</v>
      </c>
      <c r="M10" s="210" t="s">
        <v>150</v>
      </c>
    </row>
    <row r="11" spans="2:13">
      <c r="B11" s="27">
        <v>7</v>
      </c>
      <c r="C11" s="98" t="s">
        <v>126</v>
      </c>
      <c r="D11" s="107" t="s">
        <v>150</v>
      </c>
      <c r="E11" s="210" t="s">
        <v>150</v>
      </c>
      <c r="F11" s="210" t="s">
        <v>150</v>
      </c>
      <c r="G11" s="210" t="s">
        <v>150</v>
      </c>
      <c r="H11" s="210" t="s">
        <v>150</v>
      </c>
      <c r="I11" s="210" t="s">
        <v>150</v>
      </c>
      <c r="J11" s="210" t="s">
        <v>150</v>
      </c>
      <c r="K11" s="210" t="s">
        <v>150</v>
      </c>
      <c r="L11" s="210" t="s">
        <v>150</v>
      </c>
      <c r="M11" s="210" t="s">
        <v>150</v>
      </c>
    </row>
    <row r="12" spans="2:13">
      <c r="B12" s="27">
        <v>8</v>
      </c>
      <c r="C12" s="98" t="s">
        <v>59</v>
      </c>
      <c r="D12" s="107" t="s">
        <v>150</v>
      </c>
      <c r="E12" s="210" t="s">
        <v>150</v>
      </c>
      <c r="F12" s="210" t="s">
        <v>150</v>
      </c>
      <c r="G12" s="210" t="s">
        <v>150</v>
      </c>
      <c r="H12" s="210" t="s">
        <v>150</v>
      </c>
      <c r="I12" s="210" t="s">
        <v>150</v>
      </c>
      <c r="J12" s="210" t="s">
        <v>150</v>
      </c>
      <c r="K12" s="210" t="s">
        <v>150</v>
      </c>
      <c r="L12" s="210" t="s">
        <v>150</v>
      </c>
      <c r="M12" s="210" t="s">
        <v>150</v>
      </c>
    </row>
    <row r="13" spans="2:13">
      <c r="B13" s="27">
        <v>9</v>
      </c>
      <c r="C13" s="98" t="s">
        <v>127</v>
      </c>
      <c r="D13" s="107" t="s">
        <v>150</v>
      </c>
      <c r="E13" s="210" t="s">
        <v>150</v>
      </c>
      <c r="F13" s="210" t="s">
        <v>150</v>
      </c>
      <c r="G13" s="210" t="s">
        <v>150</v>
      </c>
      <c r="H13" s="210" t="s">
        <v>150</v>
      </c>
      <c r="I13" s="210" t="s">
        <v>150</v>
      </c>
      <c r="J13" s="210" t="s">
        <v>150</v>
      </c>
      <c r="K13" s="210" t="s">
        <v>150</v>
      </c>
      <c r="L13" s="210" t="s">
        <v>150</v>
      </c>
      <c r="M13" s="210" t="s">
        <v>150</v>
      </c>
    </row>
    <row r="14" spans="2:13">
      <c r="B14" s="27">
        <v>10</v>
      </c>
      <c r="C14" s="98" t="s">
        <v>60</v>
      </c>
      <c r="D14" s="107" t="s">
        <v>150</v>
      </c>
      <c r="E14" s="210" t="s">
        <v>150</v>
      </c>
      <c r="F14" s="210" t="s">
        <v>150</v>
      </c>
      <c r="G14" s="210" t="s">
        <v>150</v>
      </c>
      <c r="H14" s="210" t="s">
        <v>150</v>
      </c>
      <c r="I14" s="210" t="s">
        <v>150</v>
      </c>
      <c r="J14" s="210" t="s">
        <v>150</v>
      </c>
      <c r="K14" s="210" t="s">
        <v>150</v>
      </c>
      <c r="L14" s="210" t="s">
        <v>150</v>
      </c>
      <c r="M14" s="210" t="s">
        <v>150</v>
      </c>
    </row>
    <row r="15" spans="2:13">
      <c r="B15" s="27">
        <v>11</v>
      </c>
      <c r="C15" s="98" t="s">
        <v>61</v>
      </c>
      <c r="D15" s="107" t="s">
        <v>150</v>
      </c>
      <c r="E15" s="210" t="s">
        <v>150</v>
      </c>
      <c r="F15" s="210" t="s">
        <v>150</v>
      </c>
      <c r="G15" s="210" t="s">
        <v>150</v>
      </c>
      <c r="H15" s="210" t="s">
        <v>150</v>
      </c>
      <c r="I15" s="210" t="s">
        <v>150</v>
      </c>
      <c r="J15" s="210" t="s">
        <v>150</v>
      </c>
      <c r="K15" s="210" t="s">
        <v>150</v>
      </c>
      <c r="L15" s="210" t="s">
        <v>150</v>
      </c>
      <c r="M15" s="210" t="s">
        <v>150</v>
      </c>
    </row>
    <row r="16" spans="2:13">
      <c r="B16" s="27">
        <v>12</v>
      </c>
      <c r="C16" s="98" t="s">
        <v>128</v>
      </c>
      <c r="D16" s="107" t="s">
        <v>150</v>
      </c>
      <c r="E16" s="210" t="s">
        <v>150</v>
      </c>
      <c r="F16" s="210" t="s">
        <v>150</v>
      </c>
      <c r="G16" s="210" t="s">
        <v>150</v>
      </c>
      <c r="H16" s="210" t="s">
        <v>150</v>
      </c>
      <c r="I16" s="210" t="s">
        <v>150</v>
      </c>
      <c r="J16" s="210" t="s">
        <v>150</v>
      </c>
      <c r="K16" s="210" t="s">
        <v>150</v>
      </c>
      <c r="L16" s="210" t="s">
        <v>150</v>
      </c>
      <c r="M16" s="210" t="s">
        <v>150</v>
      </c>
    </row>
    <row r="17" spans="2:13">
      <c r="B17" s="27">
        <v>13</v>
      </c>
      <c r="C17" s="98" t="s">
        <v>129</v>
      </c>
      <c r="D17" s="107" t="s">
        <v>150</v>
      </c>
      <c r="E17" s="210" t="s">
        <v>150</v>
      </c>
      <c r="F17" s="210" t="s">
        <v>150</v>
      </c>
      <c r="G17" s="210" t="s">
        <v>150</v>
      </c>
      <c r="H17" s="210" t="s">
        <v>150</v>
      </c>
      <c r="I17" s="210" t="s">
        <v>150</v>
      </c>
      <c r="J17" s="210" t="s">
        <v>150</v>
      </c>
      <c r="K17" s="210" t="s">
        <v>150</v>
      </c>
      <c r="L17" s="210" t="s">
        <v>150</v>
      </c>
      <c r="M17" s="210" t="s">
        <v>150</v>
      </c>
    </row>
    <row r="18" spans="2:13">
      <c r="B18" s="27">
        <v>14</v>
      </c>
      <c r="C18" s="98" t="s">
        <v>130</v>
      </c>
      <c r="D18" s="107" t="s">
        <v>150</v>
      </c>
      <c r="E18" s="210" t="s">
        <v>150</v>
      </c>
      <c r="F18" s="210" t="s">
        <v>150</v>
      </c>
      <c r="G18" s="210" t="s">
        <v>150</v>
      </c>
      <c r="H18" s="210" t="s">
        <v>150</v>
      </c>
      <c r="I18" s="210" t="s">
        <v>150</v>
      </c>
      <c r="J18" s="210" t="s">
        <v>150</v>
      </c>
      <c r="K18" s="210" t="s">
        <v>150</v>
      </c>
      <c r="L18" s="210" t="s">
        <v>150</v>
      </c>
      <c r="M18" s="210" t="s">
        <v>150</v>
      </c>
    </row>
    <row r="19" spans="2:13">
      <c r="B19" s="27">
        <v>15</v>
      </c>
      <c r="C19" s="98" t="s">
        <v>131</v>
      </c>
      <c r="D19" s="107" t="s">
        <v>150</v>
      </c>
      <c r="E19" s="210" t="s">
        <v>150</v>
      </c>
      <c r="F19" s="210" t="s">
        <v>150</v>
      </c>
      <c r="G19" s="210" t="s">
        <v>150</v>
      </c>
      <c r="H19" s="210" t="s">
        <v>150</v>
      </c>
      <c r="I19" s="210" t="s">
        <v>150</v>
      </c>
      <c r="J19" s="210" t="s">
        <v>150</v>
      </c>
      <c r="K19" s="210" t="s">
        <v>150</v>
      </c>
      <c r="L19" s="210" t="s">
        <v>150</v>
      </c>
      <c r="M19" s="210" t="s">
        <v>150</v>
      </c>
    </row>
    <row r="20" spans="2:13">
      <c r="B20" s="27">
        <v>16</v>
      </c>
      <c r="C20" s="98" t="s">
        <v>62</v>
      </c>
      <c r="D20" s="107" t="s">
        <v>150</v>
      </c>
      <c r="E20" s="210" t="s">
        <v>150</v>
      </c>
      <c r="F20" s="210" t="s">
        <v>150</v>
      </c>
      <c r="G20" s="210" t="s">
        <v>150</v>
      </c>
      <c r="H20" s="210" t="s">
        <v>150</v>
      </c>
      <c r="I20" s="210" t="s">
        <v>150</v>
      </c>
      <c r="J20" s="210" t="s">
        <v>150</v>
      </c>
      <c r="K20" s="210" t="s">
        <v>150</v>
      </c>
      <c r="L20" s="210" t="s">
        <v>150</v>
      </c>
      <c r="M20" s="210" t="s">
        <v>150</v>
      </c>
    </row>
    <row r="21" spans="2:13">
      <c r="B21" s="27">
        <v>17</v>
      </c>
      <c r="C21" s="98" t="s">
        <v>132</v>
      </c>
      <c r="D21" s="107" t="s">
        <v>150</v>
      </c>
      <c r="E21" s="210" t="s">
        <v>150</v>
      </c>
      <c r="F21" s="210" t="s">
        <v>150</v>
      </c>
      <c r="G21" s="210" t="s">
        <v>150</v>
      </c>
      <c r="H21" s="210" t="s">
        <v>150</v>
      </c>
      <c r="I21" s="210" t="s">
        <v>150</v>
      </c>
      <c r="J21" s="210" t="s">
        <v>150</v>
      </c>
      <c r="K21" s="210" t="s">
        <v>150</v>
      </c>
      <c r="L21" s="210" t="s">
        <v>150</v>
      </c>
      <c r="M21" s="210" t="s">
        <v>150</v>
      </c>
    </row>
    <row r="22" spans="2:13">
      <c r="B22" s="27">
        <v>18</v>
      </c>
      <c r="C22" s="98" t="s">
        <v>63</v>
      </c>
      <c r="D22" s="107" t="s">
        <v>150</v>
      </c>
      <c r="E22" s="210" t="s">
        <v>150</v>
      </c>
      <c r="F22" s="210" t="s">
        <v>150</v>
      </c>
      <c r="G22" s="210" t="s">
        <v>150</v>
      </c>
      <c r="H22" s="210" t="s">
        <v>150</v>
      </c>
      <c r="I22" s="210" t="s">
        <v>150</v>
      </c>
      <c r="J22" s="210" t="s">
        <v>150</v>
      </c>
      <c r="K22" s="210" t="s">
        <v>150</v>
      </c>
      <c r="L22" s="210" t="s">
        <v>150</v>
      </c>
      <c r="M22" s="210" t="s">
        <v>150</v>
      </c>
    </row>
    <row r="23" spans="2:13">
      <c r="B23" s="27">
        <v>19</v>
      </c>
      <c r="C23" s="98" t="s">
        <v>133</v>
      </c>
      <c r="D23" s="107" t="s">
        <v>150</v>
      </c>
      <c r="E23" s="210" t="s">
        <v>150</v>
      </c>
      <c r="F23" s="210" t="s">
        <v>150</v>
      </c>
      <c r="G23" s="210" t="s">
        <v>150</v>
      </c>
      <c r="H23" s="210" t="s">
        <v>150</v>
      </c>
      <c r="I23" s="210" t="s">
        <v>150</v>
      </c>
      <c r="J23" s="210" t="s">
        <v>150</v>
      </c>
      <c r="K23" s="210" t="s">
        <v>150</v>
      </c>
      <c r="L23" s="210" t="s">
        <v>150</v>
      </c>
      <c r="M23" s="210" t="s">
        <v>150</v>
      </c>
    </row>
    <row r="24" spans="2:13">
      <c r="B24" s="27">
        <v>20</v>
      </c>
      <c r="C24" s="98" t="s">
        <v>134</v>
      </c>
      <c r="D24" s="107" t="s">
        <v>150</v>
      </c>
      <c r="E24" s="210" t="s">
        <v>150</v>
      </c>
      <c r="F24" s="210" t="s">
        <v>150</v>
      </c>
      <c r="G24" s="210" t="s">
        <v>150</v>
      </c>
      <c r="H24" s="210" t="s">
        <v>150</v>
      </c>
      <c r="I24" s="210" t="s">
        <v>150</v>
      </c>
      <c r="J24" s="210" t="s">
        <v>150</v>
      </c>
      <c r="K24" s="210" t="s">
        <v>150</v>
      </c>
      <c r="L24" s="210" t="s">
        <v>150</v>
      </c>
      <c r="M24" s="210" t="s">
        <v>150</v>
      </c>
    </row>
    <row r="25" spans="2:13">
      <c r="B25" s="27">
        <v>21</v>
      </c>
      <c r="C25" s="98" t="s">
        <v>135</v>
      </c>
      <c r="D25" s="107" t="s">
        <v>150</v>
      </c>
      <c r="E25" s="210" t="s">
        <v>150</v>
      </c>
      <c r="F25" s="210" t="s">
        <v>150</v>
      </c>
      <c r="G25" s="210" t="s">
        <v>150</v>
      </c>
      <c r="H25" s="210" t="s">
        <v>150</v>
      </c>
      <c r="I25" s="210" t="s">
        <v>150</v>
      </c>
      <c r="J25" s="210" t="s">
        <v>150</v>
      </c>
      <c r="K25" s="210" t="s">
        <v>150</v>
      </c>
      <c r="L25" s="210" t="s">
        <v>150</v>
      </c>
      <c r="M25" s="210" t="s">
        <v>150</v>
      </c>
    </row>
    <row r="26" spans="2:13">
      <c r="B26" s="27">
        <v>22</v>
      </c>
      <c r="C26" s="98" t="s">
        <v>64</v>
      </c>
      <c r="D26" s="107" t="s">
        <v>150</v>
      </c>
      <c r="E26" s="210" t="s">
        <v>150</v>
      </c>
      <c r="F26" s="210" t="s">
        <v>150</v>
      </c>
      <c r="G26" s="210" t="s">
        <v>150</v>
      </c>
      <c r="H26" s="210" t="s">
        <v>150</v>
      </c>
      <c r="I26" s="210" t="s">
        <v>150</v>
      </c>
      <c r="J26" s="210" t="s">
        <v>150</v>
      </c>
      <c r="K26" s="210" t="s">
        <v>150</v>
      </c>
      <c r="L26" s="210" t="s">
        <v>150</v>
      </c>
      <c r="M26" s="210" t="s">
        <v>150</v>
      </c>
    </row>
    <row r="27" spans="2:13">
      <c r="B27" s="27">
        <v>23</v>
      </c>
      <c r="C27" s="98" t="s">
        <v>136</v>
      </c>
      <c r="D27" s="107" t="s">
        <v>150</v>
      </c>
      <c r="E27" s="210" t="s">
        <v>150</v>
      </c>
      <c r="F27" s="210" t="s">
        <v>150</v>
      </c>
      <c r="G27" s="210" t="s">
        <v>150</v>
      </c>
      <c r="H27" s="210" t="s">
        <v>150</v>
      </c>
      <c r="I27" s="210" t="s">
        <v>150</v>
      </c>
      <c r="J27" s="210" t="s">
        <v>150</v>
      </c>
      <c r="K27" s="210" t="s">
        <v>150</v>
      </c>
      <c r="L27" s="210" t="s">
        <v>150</v>
      </c>
      <c r="M27" s="210" t="s">
        <v>150</v>
      </c>
    </row>
    <row r="28" spans="2:13">
      <c r="B28" s="27">
        <v>24</v>
      </c>
      <c r="C28" s="98" t="s">
        <v>137</v>
      </c>
      <c r="D28" s="107" t="s">
        <v>150</v>
      </c>
      <c r="E28" s="210" t="s">
        <v>150</v>
      </c>
      <c r="F28" s="210" t="s">
        <v>150</v>
      </c>
      <c r="G28" s="210" t="s">
        <v>150</v>
      </c>
      <c r="H28" s="210" t="s">
        <v>150</v>
      </c>
      <c r="I28" s="210" t="s">
        <v>150</v>
      </c>
      <c r="J28" s="210" t="s">
        <v>150</v>
      </c>
      <c r="K28" s="210" t="s">
        <v>150</v>
      </c>
      <c r="L28" s="210" t="s">
        <v>150</v>
      </c>
      <c r="M28" s="210" t="s">
        <v>150</v>
      </c>
    </row>
    <row r="29" spans="2:13">
      <c r="B29" s="27">
        <v>25</v>
      </c>
      <c r="C29" s="98" t="s">
        <v>138</v>
      </c>
      <c r="D29" s="107" t="s">
        <v>150</v>
      </c>
      <c r="E29" s="210" t="s">
        <v>150</v>
      </c>
      <c r="F29" s="210" t="s">
        <v>150</v>
      </c>
      <c r="G29" s="210" t="s">
        <v>150</v>
      </c>
      <c r="H29" s="210" t="s">
        <v>150</v>
      </c>
      <c r="I29" s="210" t="s">
        <v>150</v>
      </c>
      <c r="J29" s="210" t="s">
        <v>150</v>
      </c>
      <c r="K29" s="210" t="s">
        <v>150</v>
      </c>
      <c r="L29" s="210" t="s">
        <v>150</v>
      </c>
      <c r="M29" s="210" t="s">
        <v>150</v>
      </c>
    </row>
    <row r="30" spans="2:13">
      <c r="B30" s="27">
        <v>26</v>
      </c>
      <c r="C30" s="98" t="s">
        <v>36</v>
      </c>
      <c r="D30" s="221">
        <v>0.255</v>
      </c>
      <c r="E30" s="189">
        <v>58851</v>
      </c>
      <c r="F30" s="208">
        <v>49842</v>
      </c>
      <c r="G30" s="208">
        <v>8856</v>
      </c>
      <c r="H30" s="151">
        <v>11618</v>
      </c>
      <c r="I30" s="151">
        <v>32806</v>
      </c>
      <c r="J30" s="151">
        <v>38628</v>
      </c>
      <c r="K30" s="151">
        <v>62150</v>
      </c>
      <c r="L30" s="151">
        <v>79729</v>
      </c>
      <c r="M30" s="151">
        <v>88827</v>
      </c>
    </row>
    <row r="31" spans="2:13">
      <c r="B31" s="27">
        <v>27</v>
      </c>
      <c r="C31" s="98" t="s">
        <v>37</v>
      </c>
      <c r="D31" s="107" t="s">
        <v>150</v>
      </c>
      <c r="E31" s="210" t="s">
        <v>150</v>
      </c>
      <c r="F31" s="210" t="s">
        <v>150</v>
      </c>
      <c r="G31" s="210" t="s">
        <v>150</v>
      </c>
      <c r="H31" s="210" t="s">
        <v>150</v>
      </c>
      <c r="I31" s="210" t="s">
        <v>150</v>
      </c>
      <c r="J31" s="210" t="s">
        <v>150</v>
      </c>
      <c r="K31" s="210" t="s">
        <v>150</v>
      </c>
      <c r="L31" s="210" t="s">
        <v>150</v>
      </c>
      <c r="M31" s="210" t="s">
        <v>150</v>
      </c>
    </row>
    <row r="32" spans="2:13">
      <c r="B32" s="27">
        <v>28</v>
      </c>
      <c r="C32" s="98" t="s">
        <v>38</v>
      </c>
      <c r="D32" s="107" t="s">
        <v>150</v>
      </c>
      <c r="E32" s="210" t="s">
        <v>150</v>
      </c>
      <c r="F32" s="210" t="s">
        <v>150</v>
      </c>
      <c r="G32" s="210" t="s">
        <v>150</v>
      </c>
      <c r="H32" s="210" t="s">
        <v>150</v>
      </c>
      <c r="I32" s="210" t="s">
        <v>150</v>
      </c>
      <c r="J32" s="210" t="s">
        <v>150</v>
      </c>
      <c r="K32" s="210" t="s">
        <v>150</v>
      </c>
      <c r="L32" s="210" t="s">
        <v>150</v>
      </c>
      <c r="M32" s="210" t="s">
        <v>150</v>
      </c>
    </row>
    <row r="33" spans="2:13">
      <c r="B33" s="27">
        <v>29</v>
      </c>
      <c r="C33" s="98" t="s">
        <v>39</v>
      </c>
      <c r="D33" s="107" t="s">
        <v>150</v>
      </c>
      <c r="E33" s="210" t="s">
        <v>150</v>
      </c>
      <c r="F33" s="210" t="s">
        <v>150</v>
      </c>
      <c r="G33" s="210" t="s">
        <v>150</v>
      </c>
      <c r="H33" s="210" t="s">
        <v>150</v>
      </c>
      <c r="I33" s="210" t="s">
        <v>150</v>
      </c>
      <c r="J33" s="210" t="s">
        <v>150</v>
      </c>
      <c r="K33" s="210" t="s">
        <v>150</v>
      </c>
      <c r="L33" s="210" t="s">
        <v>150</v>
      </c>
      <c r="M33" s="210" t="s">
        <v>150</v>
      </c>
    </row>
    <row r="34" spans="2:13">
      <c r="B34" s="27">
        <v>30</v>
      </c>
      <c r="C34" s="98" t="s">
        <v>40</v>
      </c>
      <c r="D34" s="107" t="s">
        <v>150</v>
      </c>
      <c r="E34" s="210" t="s">
        <v>150</v>
      </c>
      <c r="F34" s="210" t="s">
        <v>150</v>
      </c>
      <c r="G34" s="210" t="s">
        <v>150</v>
      </c>
      <c r="H34" s="210" t="s">
        <v>150</v>
      </c>
      <c r="I34" s="210" t="s">
        <v>150</v>
      </c>
      <c r="J34" s="210" t="s">
        <v>150</v>
      </c>
      <c r="K34" s="210" t="s">
        <v>150</v>
      </c>
      <c r="L34" s="210" t="s">
        <v>150</v>
      </c>
      <c r="M34" s="210" t="s">
        <v>150</v>
      </c>
    </row>
    <row r="35" spans="2:13">
      <c r="B35" s="27">
        <v>31</v>
      </c>
      <c r="C35" s="98" t="s">
        <v>41</v>
      </c>
      <c r="D35" s="107" t="s">
        <v>150</v>
      </c>
      <c r="E35" s="210" t="s">
        <v>150</v>
      </c>
      <c r="F35" s="210" t="s">
        <v>150</v>
      </c>
      <c r="G35" s="210" t="s">
        <v>150</v>
      </c>
      <c r="H35" s="210" t="s">
        <v>150</v>
      </c>
      <c r="I35" s="210" t="s">
        <v>150</v>
      </c>
      <c r="J35" s="210" t="s">
        <v>150</v>
      </c>
      <c r="K35" s="210" t="s">
        <v>150</v>
      </c>
      <c r="L35" s="210" t="s">
        <v>150</v>
      </c>
      <c r="M35" s="210" t="s">
        <v>150</v>
      </c>
    </row>
    <row r="36" spans="2:13">
      <c r="B36" s="27">
        <v>32</v>
      </c>
      <c r="C36" s="98" t="s">
        <v>42</v>
      </c>
      <c r="D36" s="107" t="s">
        <v>150</v>
      </c>
      <c r="E36" s="210" t="s">
        <v>150</v>
      </c>
      <c r="F36" s="210" t="s">
        <v>150</v>
      </c>
      <c r="G36" s="210" t="s">
        <v>150</v>
      </c>
      <c r="H36" s="210" t="s">
        <v>150</v>
      </c>
      <c r="I36" s="210" t="s">
        <v>150</v>
      </c>
      <c r="J36" s="210" t="s">
        <v>150</v>
      </c>
      <c r="K36" s="210" t="s">
        <v>150</v>
      </c>
      <c r="L36" s="210" t="s">
        <v>150</v>
      </c>
      <c r="M36" s="210" t="s">
        <v>150</v>
      </c>
    </row>
    <row r="37" spans="2:13">
      <c r="B37" s="27">
        <v>33</v>
      </c>
      <c r="C37" s="98" t="s">
        <v>43</v>
      </c>
      <c r="D37" s="107" t="s">
        <v>150</v>
      </c>
      <c r="E37" s="210" t="s">
        <v>150</v>
      </c>
      <c r="F37" s="210" t="s">
        <v>150</v>
      </c>
      <c r="G37" s="210" t="s">
        <v>150</v>
      </c>
      <c r="H37" s="210" t="s">
        <v>150</v>
      </c>
      <c r="I37" s="210" t="s">
        <v>150</v>
      </c>
      <c r="J37" s="210" t="s">
        <v>150</v>
      </c>
      <c r="K37" s="210" t="s">
        <v>150</v>
      </c>
      <c r="L37" s="210" t="s">
        <v>150</v>
      </c>
      <c r="M37" s="210" t="s">
        <v>150</v>
      </c>
    </row>
    <row r="38" spans="2:13">
      <c r="B38" s="27">
        <v>34</v>
      </c>
      <c r="C38" s="98" t="s">
        <v>45</v>
      </c>
      <c r="D38" s="157">
        <v>0.23</v>
      </c>
      <c r="E38" s="151">
        <v>11867</v>
      </c>
      <c r="F38" s="151">
        <v>45378</v>
      </c>
      <c r="G38" s="151">
        <v>7464</v>
      </c>
      <c r="H38" s="151">
        <v>10027</v>
      </c>
      <c r="I38" s="151">
        <v>29912</v>
      </c>
      <c r="J38" s="151">
        <v>36730</v>
      </c>
      <c r="K38" s="151">
        <v>56636</v>
      </c>
      <c r="L38" s="151">
        <v>76057</v>
      </c>
      <c r="M38" s="151">
        <v>83562</v>
      </c>
    </row>
    <row r="39" spans="2:13">
      <c r="B39" s="27">
        <v>35</v>
      </c>
      <c r="C39" s="98" t="s">
        <v>2</v>
      </c>
      <c r="D39" s="157">
        <v>0.247</v>
      </c>
      <c r="E39" s="151">
        <v>25270</v>
      </c>
      <c r="F39" s="151">
        <v>49052</v>
      </c>
      <c r="G39" s="151">
        <v>9372</v>
      </c>
      <c r="H39" s="151">
        <v>12094</v>
      </c>
      <c r="I39" s="151">
        <v>30891</v>
      </c>
      <c r="J39" s="151">
        <v>38307</v>
      </c>
      <c r="K39" s="151">
        <v>63197</v>
      </c>
      <c r="L39" s="151">
        <v>81744</v>
      </c>
      <c r="M39" s="151">
        <v>81831</v>
      </c>
    </row>
    <row r="40" spans="2:13">
      <c r="B40" s="27">
        <v>36</v>
      </c>
      <c r="C40" s="98" t="s">
        <v>3</v>
      </c>
      <c r="D40" s="157">
        <v>0.218</v>
      </c>
      <c r="E40" s="151">
        <v>5964</v>
      </c>
      <c r="F40" s="151">
        <v>52331</v>
      </c>
      <c r="G40" s="151">
        <v>9836</v>
      </c>
      <c r="H40" s="151">
        <v>12210</v>
      </c>
      <c r="I40" s="151">
        <v>31715</v>
      </c>
      <c r="J40" s="151">
        <v>39135</v>
      </c>
      <c r="K40" s="151">
        <v>66762</v>
      </c>
      <c r="L40" s="151">
        <v>82945</v>
      </c>
      <c r="M40" s="151">
        <v>95214</v>
      </c>
    </row>
    <row r="41" spans="2:13">
      <c r="B41" s="27">
        <v>37</v>
      </c>
      <c r="C41" s="98" t="s">
        <v>4</v>
      </c>
      <c r="D41" s="157">
        <v>0.20899999999999999</v>
      </c>
      <c r="E41" s="151">
        <v>18207</v>
      </c>
      <c r="F41" s="151">
        <v>49474</v>
      </c>
      <c r="G41" s="151">
        <v>9550</v>
      </c>
      <c r="H41" s="151">
        <v>11687</v>
      </c>
      <c r="I41" s="151">
        <v>32138</v>
      </c>
      <c r="J41" s="151">
        <v>39849</v>
      </c>
      <c r="K41" s="151">
        <v>65646</v>
      </c>
      <c r="L41" s="151">
        <v>83259</v>
      </c>
      <c r="M41" s="151">
        <v>85600</v>
      </c>
    </row>
    <row r="42" spans="2:13">
      <c r="B42" s="27">
        <v>38</v>
      </c>
      <c r="C42" s="98" t="s">
        <v>46</v>
      </c>
      <c r="D42" s="157">
        <v>0.19</v>
      </c>
      <c r="E42" s="151">
        <v>3620</v>
      </c>
      <c r="F42" s="151">
        <v>50932</v>
      </c>
      <c r="G42" s="151">
        <v>6592</v>
      </c>
      <c r="H42" s="151">
        <v>9326</v>
      </c>
      <c r="I42" s="151">
        <v>32480</v>
      </c>
      <c r="J42" s="151">
        <v>39031</v>
      </c>
      <c r="K42" s="151">
        <v>63501</v>
      </c>
      <c r="L42" s="151">
        <v>78740</v>
      </c>
      <c r="M42" s="151">
        <v>85477</v>
      </c>
    </row>
    <row r="43" spans="2:13">
      <c r="B43" s="27">
        <v>39</v>
      </c>
      <c r="C43" s="98" t="s">
        <v>9</v>
      </c>
      <c r="D43" s="157">
        <v>0.19899999999999998</v>
      </c>
      <c r="E43" s="151">
        <v>20003</v>
      </c>
      <c r="F43" s="151">
        <v>50165</v>
      </c>
      <c r="G43" s="151">
        <v>8538</v>
      </c>
      <c r="H43" s="151">
        <v>12619</v>
      </c>
      <c r="I43" s="151">
        <v>36640</v>
      </c>
      <c r="J43" s="151">
        <v>44366</v>
      </c>
      <c r="K43" s="151">
        <v>70011</v>
      </c>
      <c r="L43" s="151">
        <v>87239</v>
      </c>
      <c r="M43" s="151">
        <v>91349</v>
      </c>
    </row>
    <row r="44" spans="2:13">
      <c r="B44" s="27">
        <v>40</v>
      </c>
      <c r="C44" s="98" t="s">
        <v>47</v>
      </c>
      <c r="D44" s="157">
        <v>0.245</v>
      </c>
      <c r="E44" s="151">
        <v>5486</v>
      </c>
      <c r="F44" s="151">
        <v>47370</v>
      </c>
      <c r="G44" s="151">
        <v>8145</v>
      </c>
      <c r="H44" s="151">
        <v>11107</v>
      </c>
      <c r="I44" s="151">
        <v>28368</v>
      </c>
      <c r="J44" s="151">
        <v>34809</v>
      </c>
      <c r="K44" s="151">
        <v>56526</v>
      </c>
      <c r="L44" s="151">
        <v>73448</v>
      </c>
      <c r="M44" s="151">
        <v>93100</v>
      </c>
    </row>
    <row r="45" spans="2:13">
      <c r="B45" s="27">
        <v>41</v>
      </c>
      <c r="C45" s="98" t="s">
        <v>14</v>
      </c>
      <c r="D45" s="157">
        <v>0.24600000000000002</v>
      </c>
      <c r="E45" s="151">
        <v>9912</v>
      </c>
      <c r="F45" s="151">
        <v>51367</v>
      </c>
      <c r="G45" s="151">
        <v>9215</v>
      </c>
      <c r="H45" s="151">
        <v>11144</v>
      </c>
      <c r="I45" s="151">
        <v>30699</v>
      </c>
      <c r="J45" s="151">
        <v>38046</v>
      </c>
      <c r="K45" s="151">
        <v>62545</v>
      </c>
      <c r="L45" s="151">
        <v>81058</v>
      </c>
      <c r="M45" s="151">
        <v>89219</v>
      </c>
    </row>
    <row r="46" spans="2:13">
      <c r="B46" s="27">
        <v>42</v>
      </c>
      <c r="C46" s="98" t="s">
        <v>15</v>
      </c>
      <c r="D46" s="107">
        <v>0.20499999999999999</v>
      </c>
      <c r="E46" s="210">
        <v>22153</v>
      </c>
      <c r="F46" s="210">
        <v>50970</v>
      </c>
      <c r="G46" s="210">
        <v>10767</v>
      </c>
      <c r="H46" s="210">
        <v>14505</v>
      </c>
      <c r="I46" s="210">
        <v>34290</v>
      </c>
      <c r="J46" s="210">
        <v>36661</v>
      </c>
      <c r="K46" s="210">
        <v>64368</v>
      </c>
      <c r="L46" s="210">
        <v>83257</v>
      </c>
      <c r="M46" s="210">
        <v>83441</v>
      </c>
    </row>
    <row r="47" spans="2:13">
      <c r="B47" s="27">
        <v>43</v>
      </c>
      <c r="C47" s="98" t="s">
        <v>10</v>
      </c>
      <c r="D47" s="157">
        <v>0.193</v>
      </c>
      <c r="E47" s="151">
        <v>12927</v>
      </c>
      <c r="F47" s="151">
        <v>50187</v>
      </c>
      <c r="G47" s="151">
        <v>8704</v>
      </c>
      <c r="H47" s="151">
        <v>11004</v>
      </c>
      <c r="I47" s="151">
        <v>31280</v>
      </c>
      <c r="J47" s="151">
        <v>39210</v>
      </c>
      <c r="K47" s="151">
        <v>65880</v>
      </c>
      <c r="L47" s="151">
        <v>86566</v>
      </c>
      <c r="M47" s="151">
        <v>89203</v>
      </c>
    </row>
    <row r="48" spans="2:13">
      <c r="B48" s="27">
        <v>44</v>
      </c>
      <c r="C48" s="98" t="s">
        <v>22</v>
      </c>
      <c r="D48" s="157">
        <v>0.24299999999999999</v>
      </c>
      <c r="E48" s="151">
        <v>18165</v>
      </c>
      <c r="F48" s="151">
        <v>52830</v>
      </c>
      <c r="G48" s="151">
        <v>8033</v>
      </c>
      <c r="H48" s="151">
        <v>9995</v>
      </c>
      <c r="I48" s="151">
        <v>32494</v>
      </c>
      <c r="J48" s="151">
        <v>38022</v>
      </c>
      <c r="K48" s="151">
        <v>61012</v>
      </c>
      <c r="L48" s="151">
        <v>79122</v>
      </c>
      <c r="M48" s="151">
        <v>88351</v>
      </c>
    </row>
    <row r="49" spans="2:13">
      <c r="B49" s="27">
        <v>45</v>
      </c>
      <c r="C49" s="98" t="s">
        <v>48</v>
      </c>
      <c r="D49" s="157">
        <v>0.24299999999999999</v>
      </c>
      <c r="E49" s="151">
        <v>6289</v>
      </c>
      <c r="F49" s="151">
        <v>50005</v>
      </c>
      <c r="G49" s="151">
        <v>9146</v>
      </c>
      <c r="H49" s="151">
        <v>12915</v>
      </c>
      <c r="I49" s="151">
        <v>30794</v>
      </c>
      <c r="J49" s="151">
        <v>37295</v>
      </c>
      <c r="K49" s="151">
        <v>61932</v>
      </c>
      <c r="L49" s="151">
        <v>87446</v>
      </c>
      <c r="M49" s="151">
        <v>95185</v>
      </c>
    </row>
    <row r="50" spans="2:13">
      <c r="B50" s="27">
        <v>46</v>
      </c>
      <c r="C50" s="98" t="s">
        <v>26</v>
      </c>
      <c r="D50" s="221">
        <v>0.23699999999999999</v>
      </c>
      <c r="E50" s="151">
        <v>7451</v>
      </c>
      <c r="F50" s="151">
        <v>52942</v>
      </c>
      <c r="G50" s="151">
        <v>9068</v>
      </c>
      <c r="H50" s="151">
        <v>11524</v>
      </c>
      <c r="I50" s="151">
        <v>30184</v>
      </c>
      <c r="J50" s="151">
        <v>37729</v>
      </c>
      <c r="K50" s="151">
        <v>63468</v>
      </c>
      <c r="L50" s="151">
        <v>86046</v>
      </c>
      <c r="M50" s="151">
        <v>103359</v>
      </c>
    </row>
    <row r="51" spans="2:13">
      <c r="B51" s="27">
        <v>47</v>
      </c>
      <c r="C51" s="98" t="s">
        <v>16</v>
      </c>
      <c r="D51" s="157">
        <v>0.19600000000000001</v>
      </c>
      <c r="E51" s="151">
        <v>13758</v>
      </c>
      <c r="F51" s="151">
        <v>51970</v>
      </c>
      <c r="G51" s="151">
        <v>9319</v>
      </c>
      <c r="H51" s="151">
        <v>13842</v>
      </c>
      <c r="I51" s="151">
        <v>34203</v>
      </c>
      <c r="J51" s="151">
        <v>39233</v>
      </c>
      <c r="K51" s="151">
        <v>63012</v>
      </c>
      <c r="L51" s="151">
        <v>79528</v>
      </c>
      <c r="M51" s="151">
        <v>87285</v>
      </c>
    </row>
    <row r="52" spans="2:13">
      <c r="B52" s="27">
        <v>48</v>
      </c>
      <c r="C52" s="98" t="s">
        <v>27</v>
      </c>
      <c r="D52" s="157">
        <v>0.217</v>
      </c>
      <c r="E52" s="151">
        <v>7348</v>
      </c>
      <c r="F52" s="151">
        <v>53429</v>
      </c>
      <c r="G52" s="151">
        <v>9269</v>
      </c>
      <c r="H52" s="151">
        <v>13090</v>
      </c>
      <c r="I52" s="151">
        <v>30562</v>
      </c>
      <c r="J52" s="151">
        <v>41302</v>
      </c>
      <c r="K52" s="151">
        <v>70131</v>
      </c>
      <c r="L52" s="151">
        <v>98162</v>
      </c>
      <c r="M52" s="151">
        <v>97103</v>
      </c>
    </row>
    <row r="53" spans="2:13">
      <c r="B53" s="27">
        <v>49</v>
      </c>
      <c r="C53" s="98" t="s">
        <v>28</v>
      </c>
      <c r="D53" s="157">
        <v>0.23199999999999998</v>
      </c>
      <c r="E53" s="151">
        <v>8242</v>
      </c>
      <c r="F53" s="151">
        <v>53830</v>
      </c>
      <c r="G53" s="151">
        <v>7714</v>
      </c>
      <c r="H53" s="151">
        <v>10379</v>
      </c>
      <c r="I53" s="151">
        <v>32559</v>
      </c>
      <c r="J53" s="151">
        <v>41029</v>
      </c>
      <c r="K53" s="151">
        <v>64464</v>
      </c>
      <c r="L53" s="151">
        <v>94714</v>
      </c>
      <c r="M53" s="151">
        <v>99198</v>
      </c>
    </row>
    <row r="54" spans="2:13">
      <c r="B54" s="27">
        <v>50</v>
      </c>
      <c r="C54" s="98" t="s">
        <v>17</v>
      </c>
      <c r="D54" s="157">
        <v>0.193</v>
      </c>
      <c r="E54" s="151">
        <v>6153</v>
      </c>
      <c r="F54" s="151">
        <v>55743</v>
      </c>
      <c r="G54" s="151">
        <v>8991</v>
      </c>
      <c r="H54" s="151">
        <v>14168</v>
      </c>
      <c r="I54" s="151">
        <v>32756</v>
      </c>
      <c r="J54" s="151">
        <v>38900</v>
      </c>
      <c r="K54" s="151">
        <v>66543</v>
      </c>
      <c r="L54" s="151">
        <v>89546</v>
      </c>
      <c r="M54" s="151">
        <v>101770</v>
      </c>
    </row>
    <row r="55" spans="2:13">
      <c r="B55" s="27">
        <v>51</v>
      </c>
      <c r="C55" s="98" t="s">
        <v>49</v>
      </c>
      <c r="D55" s="157">
        <v>0.21199999999999999</v>
      </c>
      <c r="E55" s="151">
        <v>9338</v>
      </c>
      <c r="F55" s="151">
        <v>54131</v>
      </c>
      <c r="G55" s="151">
        <v>8189</v>
      </c>
      <c r="H55" s="151">
        <v>11766</v>
      </c>
      <c r="I55" s="151">
        <v>35902</v>
      </c>
      <c r="J55" s="151">
        <v>41012</v>
      </c>
      <c r="K55" s="151">
        <v>65554</v>
      </c>
      <c r="L55" s="151">
        <v>91488</v>
      </c>
      <c r="M55" s="151">
        <v>95200</v>
      </c>
    </row>
    <row r="56" spans="2:13">
      <c r="B56" s="27">
        <v>52</v>
      </c>
      <c r="C56" s="98" t="s">
        <v>5</v>
      </c>
      <c r="D56" s="157">
        <v>0.18</v>
      </c>
      <c r="E56" s="151">
        <v>6090</v>
      </c>
      <c r="F56" s="151">
        <v>51501</v>
      </c>
      <c r="G56" s="151">
        <v>9852</v>
      </c>
      <c r="H56" s="151">
        <v>12984</v>
      </c>
      <c r="I56" s="151">
        <v>35822</v>
      </c>
      <c r="J56" s="151">
        <v>39676</v>
      </c>
      <c r="K56" s="151">
        <v>64398</v>
      </c>
      <c r="L56" s="151">
        <v>80656</v>
      </c>
      <c r="M56" s="151">
        <v>81741</v>
      </c>
    </row>
    <row r="57" spans="2:13">
      <c r="B57" s="27">
        <v>53</v>
      </c>
      <c r="C57" s="98" t="s">
        <v>23</v>
      </c>
      <c r="D57" s="157">
        <v>0.21600000000000003</v>
      </c>
      <c r="E57" s="151">
        <v>4126</v>
      </c>
      <c r="F57" s="151">
        <v>53870</v>
      </c>
      <c r="G57" s="151">
        <v>6783</v>
      </c>
      <c r="H57" s="151">
        <v>8703</v>
      </c>
      <c r="I57" s="151">
        <v>30989</v>
      </c>
      <c r="J57" s="151">
        <v>42013</v>
      </c>
      <c r="K57" s="151">
        <v>68174</v>
      </c>
      <c r="L57" s="151">
        <v>88753</v>
      </c>
      <c r="M57" s="151">
        <v>91359</v>
      </c>
    </row>
    <row r="58" spans="2:13">
      <c r="B58" s="27">
        <v>54</v>
      </c>
      <c r="C58" s="98" t="s">
        <v>29</v>
      </c>
      <c r="D58" s="157">
        <v>0.20800000000000002</v>
      </c>
      <c r="E58" s="151">
        <v>6773</v>
      </c>
      <c r="F58" s="151">
        <v>51947</v>
      </c>
      <c r="G58" s="151">
        <v>9603</v>
      </c>
      <c r="H58" s="151">
        <v>13587</v>
      </c>
      <c r="I58" s="151">
        <v>35934</v>
      </c>
      <c r="J58" s="151">
        <v>40412</v>
      </c>
      <c r="K58" s="151">
        <v>66266</v>
      </c>
      <c r="L58" s="151">
        <v>80216</v>
      </c>
      <c r="M58" s="151">
        <v>88372</v>
      </c>
    </row>
    <row r="59" spans="2:13">
      <c r="B59" s="27">
        <v>55</v>
      </c>
      <c r="C59" s="98" t="s">
        <v>18</v>
      </c>
      <c r="D59" s="157">
        <v>0.22699999999999998</v>
      </c>
      <c r="E59" s="151">
        <v>8054</v>
      </c>
      <c r="F59" s="151">
        <v>51102</v>
      </c>
      <c r="G59" s="151">
        <v>8441</v>
      </c>
      <c r="H59" s="151">
        <v>10125</v>
      </c>
      <c r="I59" s="151">
        <v>29374</v>
      </c>
      <c r="J59" s="151">
        <v>36924</v>
      </c>
      <c r="K59" s="151">
        <v>61805</v>
      </c>
      <c r="L59" s="151">
        <v>81355</v>
      </c>
      <c r="M59" s="151">
        <v>87802</v>
      </c>
    </row>
    <row r="60" spans="2:13">
      <c r="B60" s="27">
        <v>56</v>
      </c>
      <c r="C60" s="98" t="s">
        <v>11</v>
      </c>
      <c r="D60" s="157">
        <v>0.20300000000000001</v>
      </c>
      <c r="E60" s="151">
        <v>4368</v>
      </c>
      <c r="F60" s="151">
        <v>51712</v>
      </c>
      <c r="G60" s="151">
        <v>8414</v>
      </c>
      <c r="H60" s="151">
        <v>12587</v>
      </c>
      <c r="I60" s="151">
        <v>34705</v>
      </c>
      <c r="J60" s="151">
        <v>39055</v>
      </c>
      <c r="K60" s="151">
        <v>70023</v>
      </c>
      <c r="L60" s="151">
        <v>89994</v>
      </c>
      <c r="M60" s="151">
        <v>98336</v>
      </c>
    </row>
    <row r="61" spans="2:13">
      <c r="B61" s="27">
        <v>57</v>
      </c>
      <c r="C61" s="98" t="s">
        <v>50</v>
      </c>
      <c r="D61" s="157">
        <v>0.23600000000000002</v>
      </c>
      <c r="E61" s="151">
        <v>3704</v>
      </c>
      <c r="F61" s="151">
        <v>47579</v>
      </c>
      <c r="G61" s="151">
        <v>7542</v>
      </c>
      <c r="H61" s="151">
        <v>10983</v>
      </c>
      <c r="I61" s="151">
        <v>32918</v>
      </c>
      <c r="J61" s="151">
        <v>42137</v>
      </c>
      <c r="K61" s="151">
        <v>61888</v>
      </c>
      <c r="L61" s="151">
        <v>77365</v>
      </c>
      <c r="M61" s="151">
        <v>87870</v>
      </c>
    </row>
    <row r="62" spans="2:13">
      <c r="B62" s="27">
        <v>58</v>
      </c>
      <c r="C62" s="98" t="s">
        <v>30</v>
      </c>
      <c r="D62" s="157">
        <v>0.214</v>
      </c>
      <c r="E62" s="151">
        <v>3863</v>
      </c>
      <c r="F62" s="151">
        <v>52181</v>
      </c>
      <c r="G62" s="151">
        <v>8545</v>
      </c>
      <c r="H62" s="151">
        <v>10521</v>
      </c>
      <c r="I62" s="151">
        <v>34277</v>
      </c>
      <c r="J62" s="151">
        <v>39113</v>
      </c>
      <c r="K62" s="151">
        <v>61700</v>
      </c>
      <c r="L62" s="151">
        <v>77303</v>
      </c>
      <c r="M62" s="151">
        <v>93783</v>
      </c>
    </row>
    <row r="63" spans="2:13">
      <c r="B63" s="27">
        <v>59</v>
      </c>
      <c r="C63" s="98" t="s">
        <v>24</v>
      </c>
      <c r="D63" s="157">
        <v>0.24600000000000002</v>
      </c>
      <c r="E63" s="151">
        <v>33884</v>
      </c>
      <c r="F63" s="151">
        <v>49763</v>
      </c>
      <c r="G63" s="151">
        <v>7777</v>
      </c>
      <c r="H63" s="151">
        <v>10266</v>
      </c>
      <c r="I63" s="151">
        <v>29320</v>
      </c>
      <c r="J63" s="151">
        <v>36645</v>
      </c>
      <c r="K63" s="151">
        <v>62728</v>
      </c>
      <c r="L63" s="151">
        <v>80333</v>
      </c>
      <c r="M63" s="151">
        <v>88480</v>
      </c>
    </row>
    <row r="64" spans="2:13">
      <c r="B64" s="27">
        <v>60</v>
      </c>
      <c r="C64" s="98" t="s">
        <v>51</v>
      </c>
      <c r="D64" s="157">
        <v>0.21</v>
      </c>
      <c r="E64" s="151">
        <v>3674</v>
      </c>
      <c r="F64" s="151">
        <v>52096</v>
      </c>
      <c r="G64" s="151">
        <v>8392</v>
      </c>
      <c r="H64" s="151">
        <v>11341</v>
      </c>
      <c r="I64" s="151">
        <v>34718</v>
      </c>
      <c r="J64" s="151">
        <v>42170</v>
      </c>
      <c r="K64" s="151">
        <v>73966</v>
      </c>
      <c r="L64" s="151">
        <v>100875</v>
      </c>
      <c r="M64" s="151">
        <v>104115</v>
      </c>
    </row>
    <row r="65" spans="2:13">
      <c r="B65" s="27">
        <v>61</v>
      </c>
      <c r="C65" s="98" t="s">
        <v>19</v>
      </c>
      <c r="D65" s="157">
        <v>0.20100000000000001</v>
      </c>
      <c r="E65" s="151">
        <v>2933</v>
      </c>
      <c r="F65" s="151">
        <v>57005</v>
      </c>
      <c r="G65" s="151">
        <v>10897</v>
      </c>
      <c r="H65" s="151">
        <v>13574</v>
      </c>
      <c r="I65" s="151">
        <v>32344</v>
      </c>
      <c r="J65" s="151">
        <v>41728</v>
      </c>
      <c r="K65" s="151">
        <v>69568</v>
      </c>
      <c r="L65" s="151">
        <v>92741</v>
      </c>
      <c r="M65" s="151">
        <v>118573</v>
      </c>
    </row>
    <row r="66" spans="2:13">
      <c r="B66" s="27">
        <v>62</v>
      </c>
      <c r="C66" s="98" t="s">
        <v>20</v>
      </c>
      <c r="D66" s="157">
        <v>0.20100000000000001</v>
      </c>
      <c r="E66" s="151">
        <v>4142</v>
      </c>
      <c r="F66" s="151">
        <v>53556</v>
      </c>
      <c r="G66" s="151">
        <v>10590</v>
      </c>
      <c r="H66" s="151">
        <v>14947</v>
      </c>
      <c r="I66" s="151">
        <v>37891</v>
      </c>
      <c r="J66" s="151">
        <v>46477</v>
      </c>
      <c r="K66" s="151">
        <v>78579</v>
      </c>
      <c r="L66" s="151">
        <v>97598</v>
      </c>
      <c r="M66" s="151">
        <v>96440</v>
      </c>
    </row>
    <row r="67" spans="2:13">
      <c r="B67" s="27">
        <v>63</v>
      </c>
      <c r="C67" s="98" t="s">
        <v>31</v>
      </c>
      <c r="D67" s="157">
        <v>0.21100000000000002</v>
      </c>
      <c r="E67" s="151">
        <v>3379</v>
      </c>
      <c r="F67" s="151">
        <v>52046</v>
      </c>
      <c r="G67" s="151">
        <v>10098</v>
      </c>
      <c r="H67" s="151">
        <v>12717</v>
      </c>
      <c r="I67" s="151">
        <v>32365</v>
      </c>
      <c r="J67" s="151">
        <v>41111</v>
      </c>
      <c r="K67" s="151">
        <v>66642</v>
      </c>
      <c r="L67" s="151">
        <v>91685</v>
      </c>
      <c r="M67" s="151">
        <v>102169</v>
      </c>
    </row>
    <row r="68" spans="2:13">
      <c r="B68" s="27">
        <v>64</v>
      </c>
      <c r="C68" s="98" t="s">
        <v>52</v>
      </c>
      <c r="D68" s="157">
        <v>0.23100000000000001</v>
      </c>
      <c r="E68" s="151">
        <v>3702</v>
      </c>
      <c r="F68" s="151">
        <v>51574</v>
      </c>
      <c r="G68" s="151">
        <v>9479</v>
      </c>
      <c r="H68" s="151">
        <v>14079</v>
      </c>
      <c r="I68" s="151">
        <v>33716</v>
      </c>
      <c r="J68" s="151">
        <v>43751</v>
      </c>
      <c r="K68" s="151">
        <v>79196</v>
      </c>
      <c r="L68" s="151">
        <v>90627</v>
      </c>
      <c r="M68" s="151">
        <v>101922</v>
      </c>
    </row>
    <row r="69" spans="2:13">
      <c r="B69" s="27">
        <v>65</v>
      </c>
      <c r="C69" s="98" t="s">
        <v>12</v>
      </c>
      <c r="D69" s="157">
        <v>0.20100000000000001</v>
      </c>
      <c r="E69" s="151">
        <v>1609</v>
      </c>
      <c r="F69" s="151">
        <v>53333</v>
      </c>
      <c r="G69" s="151">
        <v>8259</v>
      </c>
      <c r="H69" s="151">
        <v>12269</v>
      </c>
      <c r="I69" s="151">
        <v>33020</v>
      </c>
      <c r="J69" s="151">
        <v>39274</v>
      </c>
      <c r="K69" s="151">
        <v>73625</v>
      </c>
      <c r="L69" s="151">
        <v>89697</v>
      </c>
      <c r="M69" s="151">
        <v>101980</v>
      </c>
    </row>
    <row r="70" spans="2:13">
      <c r="B70" s="27">
        <v>66</v>
      </c>
      <c r="C70" s="98" t="s">
        <v>6</v>
      </c>
      <c r="D70" s="157">
        <v>0.19399999999999998</v>
      </c>
      <c r="E70" s="151">
        <v>1553</v>
      </c>
      <c r="F70" s="151">
        <v>55464</v>
      </c>
      <c r="G70" s="151">
        <v>8681</v>
      </c>
      <c r="H70" s="151">
        <v>9278</v>
      </c>
      <c r="I70" s="151">
        <v>30619</v>
      </c>
      <c r="J70" s="151">
        <v>41329</v>
      </c>
      <c r="K70" s="151">
        <v>72632</v>
      </c>
      <c r="L70" s="151">
        <v>92746</v>
      </c>
      <c r="M70" s="151">
        <v>122250</v>
      </c>
    </row>
    <row r="71" spans="2:13">
      <c r="B71" s="27">
        <v>67</v>
      </c>
      <c r="C71" s="98" t="s">
        <v>7</v>
      </c>
      <c r="D71" s="157">
        <v>0.20100000000000001</v>
      </c>
      <c r="E71" s="151">
        <v>736</v>
      </c>
      <c r="F71" s="151">
        <v>61426</v>
      </c>
      <c r="G71" s="151">
        <v>10689</v>
      </c>
      <c r="H71" s="151">
        <v>12189</v>
      </c>
      <c r="I71" s="151">
        <v>36198</v>
      </c>
      <c r="J71" s="151">
        <v>46787</v>
      </c>
      <c r="K71" s="151">
        <v>74763</v>
      </c>
      <c r="L71" s="151">
        <v>104128</v>
      </c>
      <c r="M71" s="151">
        <v>144808</v>
      </c>
    </row>
    <row r="72" spans="2:13">
      <c r="B72" s="27">
        <v>68</v>
      </c>
      <c r="C72" s="98" t="s">
        <v>53</v>
      </c>
      <c r="D72" s="157">
        <v>0.20600000000000002</v>
      </c>
      <c r="E72" s="151">
        <v>1016</v>
      </c>
      <c r="F72" s="151">
        <v>46660</v>
      </c>
      <c r="G72" s="151">
        <v>10350</v>
      </c>
      <c r="H72" s="151">
        <v>13341</v>
      </c>
      <c r="I72" s="151">
        <v>39387</v>
      </c>
      <c r="J72" s="151">
        <v>44912</v>
      </c>
      <c r="K72" s="151">
        <v>66764</v>
      </c>
      <c r="L72" s="151">
        <v>75656</v>
      </c>
      <c r="M72" s="151">
        <v>75639</v>
      </c>
    </row>
    <row r="73" spans="2:13">
      <c r="B73" s="27">
        <v>69</v>
      </c>
      <c r="C73" s="98" t="s">
        <v>54</v>
      </c>
      <c r="D73" s="157">
        <v>0.21</v>
      </c>
      <c r="E73" s="151">
        <v>2452</v>
      </c>
      <c r="F73" s="151">
        <v>49764</v>
      </c>
      <c r="G73" s="151">
        <v>9189</v>
      </c>
      <c r="H73" s="151">
        <v>13474</v>
      </c>
      <c r="I73" s="151">
        <v>28991</v>
      </c>
      <c r="J73" s="151">
        <v>35279</v>
      </c>
      <c r="K73" s="151">
        <v>58761</v>
      </c>
      <c r="L73" s="151">
        <v>81588</v>
      </c>
      <c r="M73" s="151">
        <v>92103</v>
      </c>
    </row>
    <row r="74" spans="2:13">
      <c r="B74" s="27">
        <v>70</v>
      </c>
      <c r="C74" s="98" t="s">
        <v>55</v>
      </c>
      <c r="D74" s="157">
        <v>0.252</v>
      </c>
      <c r="E74" s="151">
        <v>503</v>
      </c>
      <c r="F74" s="151">
        <v>50846</v>
      </c>
      <c r="G74" s="151">
        <v>7521</v>
      </c>
      <c r="H74" s="151">
        <v>12584</v>
      </c>
      <c r="I74" s="151">
        <v>33876</v>
      </c>
      <c r="J74" s="151">
        <v>38170</v>
      </c>
      <c r="K74" s="151">
        <v>63127</v>
      </c>
      <c r="L74" s="151">
        <v>84546</v>
      </c>
      <c r="M74" s="151">
        <v>116590</v>
      </c>
    </row>
    <row r="75" spans="2:13">
      <c r="B75" s="27">
        <v>71</v>
      </c>
      <c r="C75" s="98" t="s">
        <v>56</v>
      </c>
      <c r="D75" s="157">
        <v>0.26200000000000001</v>
      </c>
      <c r="E75" s="151">
        <v>1538</v>
      </c>
      <c r="F75" s="151">
        <v>49910</v>
      </c>
      <c r="G75" s="151">
        <v>10745</v>
      </c>
      <c r="H75" s="151">
        <v>16418</v>
      </c>
      <c r="I75" s="151">
        <v>35919</v>
      </c>
      <c r="J75" s="151">
        <v>43180</v>
      </c>
      <c r="K75" s="151">
        <v>75409</v>
      </c>
      <c r="L75" s="151">
        <v>101153</v>
      </c>
      <c r="M75" s="151">
        <v>119796</v>
      </c>
    </row>
    <row r="76" spans="2:13">
      <c r="B76" s="27">
        <v>72</v>
      </c>
      <c r="C76" s="98" t="s">
        <v>32</v>
      </c>
      <c r="D76" s="157">
        <v>0.19</v>
      </c>
      <c r="E76" s="151">
        <v>678</v>
      </c>
      <c r="F76" s="151">
        <v>60803</v>
      </c>
      <c r="G76" s="151">
        <v>10432</v>
      </c>
      <c r="H76" s="151">
        <v>12747</v>
      </c>
      <c r="I76" s="151">
        <v>33619</v>
      </c>
      <c r="J76" s="151">
        <v>36512</v>
      </c>
      <c r="K76" s="151">
        <v>80564</v>
      </c>
      <c r="L76" s="151">
        <v>103508</v>
      </c>
      <c r="M76" s="151">
        <v>107947</v>
      </c>
    </row>
    <row r="77" spans="2:13">
      <c r="B77" s="27">
        <v>73</v>
      </c>
      <c r="C77" s="98" t="s">
        <v>33</v>
      </c>
      <c r="D77" s="157">
        <v>0.20499999999999999</v>
      </c>
      <c r="E77" s="151">
        <v>969</v>
      </c>
      <c r="F77" s="151">
        <v>60780</v>
      </c>
      <c r="G77" s="151">
        <v>7283</v>
      </c>
      <c r="H77" s="151">
        <v>10018</v>
      </c>
      <c r="I77" s="151">
        <v>31720</v>
      </c>
      <c r="J77" s="151">
        <v>38177</v>
      </c>
      <c r="K77" s="151">
        <v>80675</v>
      </c>
      <c r="L77" s="151">
        <v>109946</v>
      </c>
      <c r="M77" s="151">
        <v>108603</v>
      </c>
    </row>
    <row r="78" spans="2:13" ht="14.25" thickBot="1">
      <c r="B78" s="27">
        <v>74</v>
      </c>
      <c r="C78" s="98" t="s">
        <v>34</v>
      </c>
      <c r="D78" s="157">
        <v>0.155</v>
      </c>
      <c r="E78" s="151">
        <v>349</v>
      </c>
      <c r="F78" s="151">
        <v>63571</v>
      </c>
      <c r="G78" s="151">
        <v>9543</v>
      </c>
      <c r="H78" s="151">
        <v>13045</v>
      </c>
      <c r="I78" s="151">
        <v>42519</v>
      </c>
      <c r="J78" s="151">
        <v>42557</v>
      </c>
      <c r="K78" s="151">
        <v>78214</v>
      </c>
      <c r="L78" s="151">
        <v>102392</v>
      </c>
      <c r="M78" s="151">
        <v>150852</v>
      </c>
    </row>
    <row r="79" spans="2:13" ht="14.25" thickTop="1">
      <c r="B79" s="270" t="s">
        <v>0</v>
      </c>
      <c r="C79" s="271"/>
      <c r="D79" s="108">
        <f>介護認定率!D4</f>
        <v>0.22399999999999998</v>
      </c>
      <c r="E79" s="195">
        <f>介護認定率!D5</f>
        <v>371099</v>
      </c>
      <c r="F79" s="209">
        <f>介護認定率!D7</f>
        <v>50822</v>
      </c>
      <c r="G79" s="209">
        <f>介護認定率!D8</f>
        <v>8887</v>
      </c>
      <c r="H79" s="209">
        <f>介護認定率!D9</f>
        <v>12025</v>
      </c>
      <c r="I79" s="209">
        <f>介護認定率!D10</f>
        <v>32366</v>
      </c>
      <c r="J79" s="209">
        <f>介護認定率!D11</f>
        <v>38818</v>
      </c>
      <c r="K79" s="195">
        <f>介護認定率!D12</f>
        <v>64220</v>
      </c>
      <c r="L79" s="195">
        <f>介護認定率!D13</f>
        <v>83163</v>
      </c>
      <c r="M79" s="195">
        <f>介護認定率!D14</f>
        <v>89909</v>
      </c>
    </row>
    <row r="80" spans="2:13">
      <c r="B80" s="67" t="s">
        <v>215</v>
      </c>
      <c r="C80" s="100"/>
      <c r="D80" s="101"/>
      <c r="E80" s="102"/>
      <c r="F80" s="102"/>
      <c r="G80" s="103"/>
      <c r="H80" s="103"/>
      <c r="I80" s="103"/>
      <c r="J80" s="103"/>
      <c r="K80" s="103"/>
      <c r="L80" s="103"/>
      <c r="M80" s="103"/>
    </row>
    <row r="81" spans="2:14">
      <c r="B81" s="67" t="s">
        <v>158</v>
      </c>
      <c r="C81" s="100"/>
      <c r="D81" s="101"/>
      <c r="E81" s="102"/>
      <c r="F81" s="102"/>
      <c r="G81" s="103"/>
      <c r="H81" s="103"/>
      <c r="I81" s="103"/>
      <c r="J81" s="103"/>
      <c r="K81" s="103"/>
      <c r="L81" s="103"/>
      <c r="M81" s="103"/>
      <c r="N81" s="104"/>
    </row>
    <row r="82" spans="2:14">
      <c r="B82" s="15"/>
      <c r="C82" s="100"/>
      <c r="D82" s="105"/>
      <c r="E82" s="105"/>
      <c r="F82" s="105"/>
      <c r="G82" s="105"/>
      <c r="H82" s="105"/>
      <c r="I82" s="105"/>
      <c r="J82" s="105"/>
      <c r="K82" s="105"/>
      <c r="L82" s="104"/>
      <c r="M82" s="104"/>
      <c r="N82" s="104"/>
    </row>
    <row r="83" spans="2:14">
      <c r="B83" s="106"/>
    </row>
  </sheetData>
  <mergeCells count="6">
    <mergeCell ref="F3:M3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7E83-AF11-450A-B350-CD2547C487BC}">
  <dimension ref="B1:O60"/>
  <sheetViews>
    <sheetView showGridLines="0" zoomScaleNormal="100" zoomScaleSheetLayoutView="75" workbookViewId="0"/>
  </sheetViews>
  <sheetFormatPr defaultColWidth="8.875" defaultRowHeight="12"/>
  <cols>
    <col min="1" max="1" width="4.625" style="38" customWidth="1"/>
    <col min="2" max="2" width="13" style="38" customWidth="1"/>
    <col min="3" max="3" width="12.875" style="38" customWidth="1"/>
    <col min="4" max="4" width="14.875" style="38" customWidth="1"/>
    <col min="5" max="5" width="4.375" style="38" customWidth="1"/>
    <col min="6" max="6" width="14.875" style="38" customWidth="1"/>
    <col min="7" max="7" width="4.375" style="38" customWidth="1"/>
    <col min="8" max="8" width="14.875" style="38" customWidth="1"/>
    <col min="9" max="9" width="4.375" style="38" customWidth="1"/>
    <col min="10" max="12" width="8.875" style="38"/>
    <col min="13" max="13" width="12.625" style="38" customWidth="1"/>
    <col min="14" max="14" width="11.25" style="38" bestFit="1" customWidth="1"/>
    <col min="15" max="16384" width="8.875" style="38"/>
  </cols>
  <sheetData>
    <row r="1" spans="2:15" ht="16.5" customHeight="1">
      <c r="B1" s="3" t="s">
        <v>223</v>
      </c>
    </row>
    <row r="2" spans="2:15" ht="16.5" customHeight="1">
      <c r="B2" s="3" t="s">
        <v>218</v>
      </c>
      <c r="G2" s="39" t="s">
        <v>90</v>
      </c>
      <c r="I2" s="39" t="s">
        <v>91</v>
      </c>
      <c r="M2" s="3" t="s">
        <v>185</v>
      </c>
    </row>
    <row r="3" spans="2:15" ht="36">
      <c r="B3" s="267" t="s">
        <v>78</v>
      </c>
      <c r="C3" s="269"/>
      <c r="D3" s="32" t="s">
        <v>148</v>
      </c>
      <c r="E3" s="40" t="s">
        <v>92</v>
      </c>
      <c r="F3" s="41" t="s">
        <v>79</v>
      </c>
      <c r="G3" s="253" t="s">
        <v>93</v>
      </c>
      <c r="H3" s="252" t="s">
        <v>80</v>
      </c>
      <c r="I3" s="42" t="s">
        <v>93</v>
      </c>
      <c r="M3" s="33"/>
      <c r="N3" s="256" t="s">
        <v>113</v>
      </c>
      <c r="O3" s="256" t="s">
        <v>92</v>
      </c>
    </row>
    <row r="4" spans="2:15" ht="21.2" customHeight="1" thickBot="1">
      <c r="B4" s="43" t="s">
        <v>81</v>
      </c>
      <c r="C4" s="44"/>
      <c r="D4" s="80">
        <v>371099</v>
      </c>
      <c r="E4" s="45"/>
      <c r="F4" s="85">
        <v>2146426</v>
      </c>
      <c r="G4" s="45"/>
      <c r="H4" s="91">
        <v>6837233</v>
      </c>
      <c r="I4" s="45"/>
      <c r="M4" s="33" t="s">
        <v>94</v>
      </c>
      <c r="N4" s="222">
        <f>F5</f>
        <v>520210</v>
      </c>
      <c r="O4" s="33">
        <f>RANK(N4,$N$4:$N$11,0)</f>
        <v>6</v>
      </c>
    </row>
    <row r="5" spans="2:15" ht="21.2" customHeight="1" thickTop="1">
      <c r="B5" s="46" t="s">
        <v>94</v>
      </c>
      <c r="C5" s="46" t="s">
        <v>171</v>
      </c>
      <c r="D5" s="81">
        <v>90154</v>
      </c>
      <c r="E5" s="278">
        <v>6</v>
      </c>
      <c r="F5" s="86">
        <v>520210</v>
      </c>
      <c r="G5" s="280">
        <f>O4</f>
        <v>6</v>
      </c>
      <c r="H5" s="86">
        <v>1671812</v>
      </c>
      <c r="I5" s="282">
        <v>6</v>
      </c>
      <c r="M5" s="33" t="s">
        <v>95</v>
      </c>
      <c r="N5" s="222">
        <f>F7</f>
        <v>1119555</v>
      </c>
      <c r="O5" s="33">
        <f t="shared" ref="O5:O11" si="0">RANK(N5,$N$4:$N$11,0)</f>
        <v>3</v>
      </c>
    </row>
    <row r="6" spans="2:15" ht="21.2" customHeight="1">
      <c r="B6" s="47"/>
      <c r="C6" s="48" t="s">
        <v>154</v>
      </c>
      <c r="D6" s="82">
        <v>0.23899999999999999</v>
      </c>
      <c r="E6" s="279"/>
      <c r="F6" s="87">
        <v>0.23800000000000002</v>
      </c>
      <c r="G6" s="281"/>
      <c r="H6" s="87">
        <v>0.24</v>
      </c>
      <c r="I6" s="283"/>
      <c r="M6" s="33" t="s">
        <v>186</v>
      </c>
      <c r="N6" s="222">
        <f>F9</f>
        <v>699738</v>
      </c>
      <c r="O6" s="33">
        <f t="shared" si="0"/>
        <v>5</v>
      </c>
    </row>
    <row r="7" spans="2:15" ht="21.2" customHeight="1">
      <c r="B7" s="46" t="s">
        <v>95</v>
      </c>
      <c r="C7" s="34" t="s">
        <v>170</v>
      </c>
      <c r="D7" s="81">
        <v>194725</v>
      </c>
      <c r="E7" s="284">
        <v>3</v>
      </c>
      <c r="F7" s="88">
        <v>1119555</v>
      </c>
      <c r="G7" s="281">
        <f>O5</f>
        <v>3</v>
      </c>
      <c r="H7" s="88">
        <v>3690454</v>
      </c>
      <c r="I7" s="285">
        <v>2</v>
      </c>
      <c r="M7" s="33" t="s">
        <v>97</v>
      </c>
      <c r="N7" s="222">
        <f>F11</f>
        <v>1266885</v>
      </c>
      <c r="O7" s="33">
        <f t="shared" si="0"/>
        <v>1</v>
      </c>
    </row>
    <row r="8" spans="2:15" ht="21.2" customHeight="1">
      <c r="B8" s="46"/>
      <c r="C8" s="48" t="s">
        <v>154</v>
      </c>
      <c r="D8" s="82">
        <v>0.51700000000000002</v>
      </c>
      <c r="E8" s="279"/>
      <c r="F8" s="89">
        <v>0.51500000000000001</v>
      </c>
      <c r="G8" s="281"/>
      <c r="H8" s="89">
        <v>0.53200000000000003</v>
      </c>
      <c r="I8" s="283"/>
      <c r="M8" s="33" t="s">
        <v>98</v>
      </c>
      <c r="N8" s="222">
        <f>F13</f>
        <v>471709</v>
      </c>
      <c r="O8" s="33">
        <f t="shared" si="0"/>
        <v>7</v>
      </c>
    </row>
    <row r="9" spans="2:15" ht="21.2" customHeight="1">
      <c r="B9" s="34" t="s">
        <v>96</v>
      </c>
      <c r="C9" s="49" t="s">
        <v>170</v>
      </c>
      <c r="D9" s="81">
        <v>124900</v>
      </c>
      <c r="E9" s="284">
        <v>5</v>
      </c>
      <c r="F9" s="88">
        <v>699738</v>
      </c>
      <c r="G9" s="281">
        <f>O6</f>
        <v>5</v>
      </c>
      <c r="H9" s="88">
        <v>2236475</v>
      </c>
      <c r="I9" s="285">
        <v>5</v>
      </c>
      <c r="M9" s="33" t="s">
        <v>99</v>
      </c>
      <c r="N9" s="222">
        <f>F15</f>
        <v>258717</v>
      </c>
      <c r="O9" s="33">
        <f t="shared" si="0"/>
        <v>8</v>
      </c>
    </row>
    <row r="10" spans="2:15" ht="21.2" customHeight="1">
      <c r="B10" s="47"/>
      <c r="C10" s="48" t="s">
        <v>154</v>
      </c>
      <c r="D10" s="82">
        <v>0.33</v>
      </c>
      <c r="E10" s="279"/>
      <c r="F10" s="89">
        <v>0.31900000000000001</v>
      </c>
      <c r="G10" s="281"/>
      <c r="H10" s="89">
        <v>0.32</v>
      </c>
      <c r="I10" s="283"/>
      <c r="M10" s="33" t="s">
        <v>187</v>
      </c>
      <c r="N10" s="222">
        <f>F17</f>
        <v>1125695</v>
      </c>
      <c r="O10" s="33">
        <f t="shared" si="0"/>
        <v>2</v>
      </c>
    </row>
    <row r="11" spans="2:15" ht="21.2" customHeight="1">
      <c r="B11" s="46" t="s">
        <v>97</v>
      </c>
      <c r="C11" s="46" t="s">
        <v>170</v>
      </c>
      <c r="D11" s="81">
        <v>220598</v>
      </c>
      <c r="E11" s="284">
        <v>1</v>
      </c>
      <c r="F11" s="88">
        <v>1266885</v>
      </c>
      <c r="G11" s="281">
        <f>O7</f>
        <v>1</v>
      </c>
      <c r="H11" s="88">
        <v>4172696</v>
      </c>
      <c r="I11" s="285">
        <v>1</v>
      </c>
      <c r="M11" s="33" t="s">
        <v>101</v>
      </c>
      <c r="N11" s="222">
        <f>F19</f>
        <v>766236</v>
      </c>
      <c r="O11" s="33">
        <f t="shared" si="0"/>
        <v>4</v>
      </c>
    </row>
    <row r="12" spans="2:15" ht="21.2" customHeight="1">
      <c r="B12" s="46"/>
      <c r="C12" s="48" t="s">
        <v>154</v>
      </c>
      <c r="D12" s="82">
        <v>0.58799999999999997</v>
      </c>
      <c r="E12" s="279"/>
      <c r="F12" s="89">
        <v>0.58399999999999996</v>
      </c>
      <c r="G12" s="281"/>
      <c r="H12" s="89">
        <v>0.60299999999999998</v>
      </c>
      <c r="I12" s="283"/>
    </row>
    <row r="13" spans="2:15" ht="21.2" customHeight="1">
      <c r="B13" s="34" t="s">
        <v>98</v>
      </c>
      <c r="C13" s="49" t="s">
        <v>170</v>
      </c>
      <c r="D13" s="81">
        <v>81324</v>
      </c>
      <c r="E13" s="284">
        <v>7</v>
      </c>
      <c r="F13" s="88">
        <v>471709</v>
      </c>
      <c r="G13" s="285">
        <f>O8</f>
        <v>7</v>
      </c>
      <c r="H13" s="88">
        <v>1599457</v>
      </c>
      <c r="I13" s="285">
        <v>7</v>
      </c>
    </row>
    <row r="14" spans="2:15" ht="21.2" customHeight="1">
      <c r="B14" s="47"/>
      <c r="C14" s="48" t="s">
        <v>154</v>
      </c>
      <c r="D14" s="82">
        <v>0.22</v>
      </c>
      <c r="E14" s="279"/>
      <c r="F14" s="89">
        <v>0.22</v>
      </c>
      <c r="G14" s="283"/>
      <c r="H14" s="89">
        <v>0.23399999999999999</v>
      </c>
      <c r="I14" s="283"/>
    </row>
    <row r="15" spans="2:15" ht="21.2" customHeight="1">
      <c r="B15" s="46" t="s">
        <v>99</v>
      </c>
      <c r="C15" s="34" t="s">
        <v>170</v>
      </c>
      <c r="D15" s="81">
        <v>49394</v>
      </c>
      <c r="E15" s="284">
        <v>8</v>
      </c>
      <c r="F15" s="88">
        <v>258717</v>
      </c>
      <c r="G15" s="281">
        <f>O9</f>
        <v>8</v>
      </c>
      <c r="H15" s="88">
        <v>817260</v>
      </c>
      <c r="I15" s="285">
        <v>8</v>
      </c>
    </row>
    <row r="16" spans="2:15" ht="21.2" customHeight="1">
      <c r="B16" s="46"/>
      <c r="C16" s="48" t="s">
        <v>154</v>
      </c>
      <c r="D16" s="82">
        <v>0.13</v>
      </c>
      <c r="E16" s="279"/>
      <c r="F16" s="89">
        <v>0.11800000000000001</v>
      </c>
      <c r="G16" s="281"/>
      <c r="H16" s="89">
        <v>0.11599999999999999</v>
      </c>
      <c r="I16" s="283"/>
    </row>
    <row r="17" spans="2:13" ht="21.2" customHeight="1">
      <c r="B17" s="34" t="s">
        <v>100</v>
      </c>
      <c r="C17" s="49" t="s">
        <v>170</v>
      </c>
      <c r="D17" s="81">
        <v>203754</v>
      </c>
      <c r="E17" s="284">
        <v>2</v>
      </c>
      <c r="F17" s="88">
        <v>1125695</v>
      </c>
      <c r="G17" s="281">
        <f>O10</f>
        <v>2</v>
      </c>
      <c r="H17" s="88">
        <v>3682549</v>
      </c>
      <c r="I17" s="285">
        <v>3</v>
      </c>
    </row>
    <row r="18" spans="2:13" ht="21.2" customHeight="1">
      <c r="B18" s="47"/>
      <c r="C18" s="48" t="s">
        <v>154</v>
      </c>
      <c r="D18" s="82">
        <v>0.54400000000000004</v>
      </c>
      <c r="E18" s="279"/>
      <c r="F18" s="89">
        <v>0.51800000000000002</v>
      </c>
      <c r="G18" s="281"/>
      <c r="H18" s="89">
        <v>0.53200000000000003</v>
      </c>
      <c r="I18" s="283"/>
    </row>
    <row r="19" spans="2:13" ht="21.2" customHeight="1">
      <c r="B19" s="46" t="s">
        <v>101</v>
      </c>
      <c r="C19" s="34" t="s">
        <v>170</v>
      </c>
      <c r="D19" s="83">
        <v>126699</v>
      </c>
      <c r="E19" s="284">
        <v>4</v>
      </c>
      <c r="F19" s="88">
        <v>766236</v>
      </c>
      <c r="G19" s="281">
        <f>O11</f>
        <v>4</v>
      </c>
      <c r="H19" s="88">
        <v>2562308</v>
      </c>
      <c r="I19" s="285">
        <v>4</v>
      </c>
    </row>
    <row r="20" spans="2:13" ht="21.2" customHeight="1">
      <c r="B20" s="47"/>
      <c r="C20" s="48" t="s">
        <v>154</v>
      </c>
      <c r="D20" s="84">
        <v>0.33899999999999997</v>
      </c>
      <c r="E20" s="279"/>
      <c r="F20" s="90">
        <v>0.35499999999999998</v>
      </c>
      <c r="G20" s="281"/>
      <c r="H20" s="90">
        <v>0.37200000000000005</v>
      </c>
      <c r="I20" s="283"/>
    </row>
    <row r="21" spans="2:13" ht="13.5" customHeight="1">
      <c r="B21" s="67" t="s">
        <v>215</v>
      </c>
    </row>
    <row r="22" spans="2:13" ht="13.5" customHeight="1"/>
    <row r="23" spans="2:13" ht="13.5" customHeight="1"/>
    <row r="24" spans="2:13" ht="16.5" customHeight="1">
      <c r="B24" s="3" t="s">
        <v>223</v>
      </c>
    </row>
    <row r="25" spans="2:13" ht="16.5" customHeight="1">
      <c r="B25" s="3" t="s">
        <v>218</v>
      </c>
      <c r="M25" s="38" t="s">
        <v>189</v>
      </c>
    </row>
    <row r="26" spans="2:13" ht="13.5" customHeight="1">
      <c r="M26" s="38" t="s">
        <v>180</v>
      </c>
    </row>
    <row r="60" spans="2:2" ht="13.5" customHeight="1">
      <c r="B60" s="67" t="s">
        <v>215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B3:C3"/>
    <mergeCell ref="E5:E6"/>
    <mergeCell ref="G5:G6"/>
    <mergeCell ref="I5:I6"/>
    <mergeCell ref="E7:E8"/>
    <mergeCell ref="G7:G8"/>
    <mergeCell ref="I7:I8"/>
  </mergeCells>
  <phoneticPr fontId="3"/>
  <conditionalFormatting sqref="D5:D6">
    <cfRule type="expression" dxfId="239" priority="236">
      <formula>$E$5=5</formula>
    </cfRule>
    <cfRule type="expression" dxfId="238" priority="237">
      <formula>$E$5=4</formula>
    </cfRule>
    <cfRule type="expression" dxfId="237" priority="238">
      <formula>$E$5=3</formula>
    </cfRule>
    <cfRule type="expression" dxfId="236" priority="239">
      <formula>$E$5=2</formula>
    </cfRule>
    <cfRule type="expression" dxfId="235" priority="240">
      <formula>$E$5=1</formula>
    </cfRule>
  </conditionalFormatting>
  <conditionalFormatting sqref="E5:E6">
    <cfRule type="expression" dxfId="234" priority="231">
      <formula>$E$5=5</formula>
    </cfRule>
    <cfRule type="expression" dxfId="233" priority="232">
      <formula>$E$5=4</formula>
    </cfRule>
    <cfRule type="expression" dxfId="232" priority="233">
      <formula>$E$5=3</formula>
    </cfRule>
    <cfRule type="expression" dxfId="231" priority="234">
      <formula>$E$5=2</formula>
    </cfRule>
    <cfRule type="expression" dxfId="230" priority="235">
      <formula>$E$5=1</formula>
    </cfRule>
  </conditionalFormatting>
  <conditionalFormatting sqref="F5:F6">
    <cfRule type="expression" dxfId="229" priority="226">
      <formula>$G$5=5</formula>
    </cfRule>
    <cfRule type="expression" dxfId="228" priority="227">
      <formula>$G$5=4</formula>
    </cfRule>
    <cfRule type="expression" dxfId="227" priority="228">
      <formula>$G$5=3</formula>
    </cfRule>
    <cfRule type="expression" dxfId="226" priority="229">
      <formula>$G$5=2</formula>
    </cfRule>
    <cfRule type="expression" dxfId="225" priority="230">
      <formula>$G$5=1</formula>
    </cfRule>
  </conditionalFormatting>
  <conditionalFormatting sqref="G5:G6">
    <cfRule type="expression" dxfId="224" priority="221">
      <formula>$G$5=5</formula>
    </cfRule>
    <cfRule type="expression" dxfId="223" priority="222">
      <formula>$G$5=4</formula>
    </cfRule>
    <cfRule type="expression" dxfId="222" priority="223">
      <formula>$G$5=3</formula>
    </cfRule>
    <cfRule type="expression" dxfId="221" priority="224">
      <formula>$G$5=2</formula>
    </cfRule>
    <cfRule type="expression" dxfId="220" priority="225">
      <formula>$G$5=1</formula>
    </cfRule>
  </conditionalFormatting>
  <conditionalFormatting sqref="H5:H6">
    <cfRule type="expression" dxfId="219" priority="216">
      <formula>$I$5=5</formula>
    </cfRule>
    <cfRule type="expression" dxfId="218" priority="217">
      <formula>$I$5=4</formula>
    </cfRule>
    <cfRule type="expression" dxfId="217" priority="218">
      <formula>$I$5=3</formula>
    </cfRule>
    <cfRule type="expression" dxfId="216" priority="219">
      <formula>$I$5=2</formula>
    </cfRule>
    <cfRule type="expression" dxfId="215" priority="220">
      <formula>$I$5=1</formula>
    </cfRule>
  </conditionalFormatting>
  <conditionalFormatting sqref="I5:I6">
    <cfRule type="expression" dxfId="214" priority="211">
      <formula>$I$5=5</formula>
    </cfRule>
    <cfRule type="expression" dxfId="213" priority="212">
      <formula>$I$5=4</formula>
    </cfRule>
    <cfRule type="expression" dxfId="212" priority="213">
      <formula>$I$5=3</formula>
    </cfRule>
    <cfRule type="expression" dxfId="211" priority="214">
      <formula>$I$5=2</formula>
    </cfRule>
    <cfRule type="expression" dxfId="210" priority="215">
      <formula>$I$5=1</formula>
    </cfRule>
  </conditionalFormatting>
  <conditionalFormatting sqref="D7:D8">
    <cfRule type="expression" dxfId="209" priority="206">
      <formula>$E$7=5</formula>
    </cfRule>
    <cfRule type="expression" dxfId="208" priority="207">
      <formula>$E$7=4</formula>
    </cfRule>
    <cfRule type="expression" dxfId="207" priority="208">
      <formula>$E$7=3</formula>
    </cfRule>
    <cfRule type="expression" dxfId="206" priority="209">
      <formula>$E$7=2</formula>
    </cfRule>
    <cfRule type="expression" dxfId="205" priority="210">
      <formula>$E$7=1</formula>
    </cfRule>
  </conditionalFormatting>
  <conditionalFormatting sqref="E7:E8">
    <cfRule type="expression" dxfId="204" priority="201">
      <formula>$E$7=5</formula>
    </cfRule>
    <cfRule type="expression" dxfId="203" priority="202">
      <formula>$E$7=4</formula>
    </cfRule>
    <cfRule type="expression" dxfId="202" priority="203">
      <formula>$E$7=3</formula>
    </cfRule>
    <cfRule type="expression" dxfId="201" priority="204">
      <formula>$E$7=2</formula>
    </cfRule>
    <cfRule type="expression" dxfId="200" priority="205">
      <formula>$E$7=1</formula>
    </cfRule>
  </conditionalFormatting>
  <conditionalFormatting sqref="F7:F8">
    <cfRule type="expression" dxfId="199" priority="196">
      <formula>$G$7=5</formula>
    </cfRule>
    <cfRule type="expression" dxfId="198" priority="197">
      <formula>$G$7=4</formula>
    </cfRule>
    <cfRule type="expression" dxfId="197" priority="198">
      <formula>$G$7=3</formula>
    </cfRule>
    <cfRule type="expression" dxfId="196" priority="199">
      <formula>$G$7=2</formula>
    </cfRule>
    <cfRule type="expression" dxfId="195" priority="200">
      <formula>$G$7=1</formula>
    </cfRule>
  </conditionalFormatting>
  <conditionalFormatting sqref="G7:G8">
    <cfRule type="expression" dxfId="194" priority="191">
      <formula>$G$7=5</formula>
    </cfRule>
    <cfRule type="expression" dxfId="193" priority="192">
      <formula>$G$7=4</formula>
    </cfRule>
    <cfRule type="expression" dxfId="192" priority="193">
      <formula>$G$7=3</formula>
    </cfRule>
    <cfRule type="expression" dxfId="191" priority="194">
      <formula>$G$7=2</formula>
    </cfRule>
    <cfRule type="expression" dxfId="190" priority="195">
      <formula>$G$7=1</formula>
    </cfRule>
  </conditionalFormatting>
  <conditionalFormatting sqref="H7:H8">
    <cfRule type="expression" dxfId="189" priority="186">
      <formula>$I$7=5</formula>
    </cfRule>
    <cfRule type="expression" dxfId="188" priority="187">
      <formula>$I$7=4</formula>
    </cfRule>
    <cfRule type="expression" dxfId="187" priority="188">
      <formula>$I$7=3</formula>
    </cfRule>
    <cfRule type="expression" dxfId="186" priority="189">
      <formula>$I$7=2</formula>
    </cfRule>
    <cfRule type="expression" dxfId="185" priority="190">
      <formula>$I$7=1</formula>
    </cfRule>
  </conditionalFormatting>
  <conditionalFormatting sqref="I7:I8">
    <cfRule type="expression" dxfId="184" priority="181">
      <formula>$I$7=5</formula>
    </cfRule>
    <cfRule type="expression" dxfId="183" priority="182">
      <formula>$I$7=4</formula>
    </cfRule>
    <cfRule type="expression" dxfId="182" priority="183">
      <formula>$I$7=3</formula>
    </cfRule>
    <cfRule type="expression" dxfId="181" priority="184">
      <formula>$I$7=2</formula>
    </cfRule>
    <cfRule type="expression" dxfId="180" priority="185">
      <formula>$I$7=1</formula>
    </cfRule>
  </conditionalFormatting>
  <conditionalFormatting sqref="D9:D10">
    <cfRule type="expression" dxfId="179" priority="176">
      <formula>$E$9=5</formula>
    </cfRule>
    <cfRule type="expression" dxfId="178" priority="177">
      <formula>$E$9=4</formula>
    </cfRule>
    <cfRule type="expression" dxfId="177" priority="178">
      <formula>$E$9=3</formula>
    </cfRule>
    <cfRule type="expression" dxfId="176" priority="179">
      <formula>$E$9=2</formula>
    </cfRule>
    <cfRule type="expression" dxfId="175" priority="180">
      <formula>$E$9=1</formula>
    </cfRule>
  </conditionalFormatting>
  <conditionalFormatting sqref="E9:E10">
    <cfRule type="expression" dxfId="174" priority="171">
      <formula>$E$9=5</formula>
    </cfRule>
    <cfRule type="expression" dxfId="173" priority="172">
      <formula>$E$9=4</formula>
    </cfRule>
    <cfRule type="expression" dxfId="172" priority="173">
      <formula>$E$9=3</formula>
    </cfRule>
    <cfRule type="expression" dxfId="171" priority="174">
      <formula>$E$9=2</formula>
    </cfRule>
    <cfRule type="expression" dxfId="170" priority="175">
      <formula>$E$9=1</formula>
    </cfRule>
  </conditionalFormatting>
  <conditionalFormatting sqref="F9:F10">
    <cfRule type="expression" dxfId="169" priority="166">
      <formula>$G$9=5</formula>
    </cfRule>
    <cfRule type="expression" dxfId="168" priority="167">
      <formula>$G$9=4</formula>
    </cfRule>
    <cfRule type="expression" dxfId="167" priority="168">
      <formula>$G$9=3</formula>
    </cfRule>
    <cfRule type="expression" dxfId="166" priority="169">
      <formula>$G$9=2</formula>
    </cfRule>
    <cfRule type="expression" dxfId="165" priority="170">
      <formula>$G$9=1</formula>
    </cfRule>
  </conditionalFormatting>
  <conditionalFormatting sqref="G9:G10">
    <cfRule type="expression" dxfId="164" priority="161">
      <formula>$G$9=5</formula>
    </cfRule>
    <cfRule type="expression" dxfId="163" priority="162">
      <formula>$G$9=4</formula>
    </cfRule>
    <cfRule type="expression" dxfId="162" priority="163">
      <formula>$G$9=3</formula>
    </cfRule>
    <cfRule type="expression" dxfId="161" priority="164">
      <formula>$G$9=2</formula>
    </cfRule>
    <cfRule type="expression" dxfId="160" priority="165">
      <formula>$G$9=1</formula>
    </cfRule>
  </conditionalFormatting>
  <conditionalFormatting sqref="H9:H10">
    <cfRule type="expression" dxfId="159" priority="156">
      <formula>$I$9=5</formula>
    </cfRule>
    <cfRule type="expression" dxfId="158" priority="157">
      <formula>$I$9=4</formula>
    </cfRule>
    <cfRule type="expression" dxfId="157" priority="158">
      <formula>$I$9=3</formula>
    </cfRule>
    <cfRule type="expression" dxfId="156" priority="159">
      <formula>$I$9=2</formula>
    </cfRule>
    <cfRule type="expression" dxfId="155" priority="160">
      <formula>$I$9=1</formula>
    </cfRule>
  </conditionalFormatting>
  <conditionalFormatting sqref="I9:I10">
    <cfRule type="expression" dxfId="154" priority="151">
      <formula>$I$9=5</formula>
    </cfRule>
    <cfRule type="expression" dxfId="153" priority="152">
      <formula>$I$9=4</formula>
    </cfRule>
    <cfRule type="expression" dxfId="152" priority="153">
      <formula>$I$9=3</formula>
    </cfRule>
    <cfRule type="expression" dxfId="151" priority="154">
      <formula>$I$9=2</formula>
    </cfRule>
    <cfRule type="expression" dxfId="150" priority="155">
      <formula>$I$9=1</formula>
    </cfRule>
  </conditionalFormatting>
  <conditionalFormatting sqref="D11:D12">
    <cfRule type="expression" dxfId="149" priority="146">
      <formula>$E$11=5</formula>
    </cfRule>
    <cfRule type="expression" dxfId="148" priority="147">
      <formula>$E$11=4</formula>
    </cfRule>
    <cfRule type="expression" dxfId="147" priority="148">
      <formula>$E$11=3</formula>
    </cfRule>
    <cfRule type="expression" dxfId="146" priority="149">
      <formula>$E$11=2</formula>
    </cfRule>
    <cfRule type="expression" dxfId="145" priority="150">
      <formula>$E$11=1</formula>
    </cfRule>
  </conditionalFormatting>
  <conditionalFormatting sqref="E11:E12">
    <cfRule type="expression" dxfId="144" priority="141">
      <formula>$E$11=5</formula>
    </cfRule>
    <cfRule type="expression" dxfId="143" priority="142">
      <formula>$E$11=4</formula>
    </cfRule>
    <cfRule type="expression" dxfId="142" priority="143">
      <formula>$E$11=3</formula>
    </cfRule>
    <cfRule type="expression" dxfId="141" priority="144">
      <formula>$E$11=2</formula>
    </cfRule>
    <cfRule type="expression" dxfId="140" priority="145">
      <formula>$E$11=1</formula>
    </cfRule>
  </conditionalFormatting>
  <conditionalFormatting sqref="F11:F12">
    <cfRule type="expression" dxfId="139" priority="136">
      <formula>$G$11=5</formula>
    </cfRule>
    <cfRule type="expression" dxfId="138" priority="137">
      <formula>$G$11=4</formula>
    </cfRule>
    <cfRule type="expression" dxfId="137" priority="138">
      <formula>$G$11=3</formula>
    </cfRule>
    <cfRule type="expression" dxfId="136" priority="139">
      <formula>$G$11=2</formula>
    </cfRule>
    <cfRule type="expression" dxfId="135" priority="140">
      <formula>$G$11=1</formula>
    </cfRule>
  </conditionalFormatting>
  <conditionalFormatting sqref="G11:G12">
    <cfRule type="expression" dxfId="134" priority="131">
      <formula>$G$11=5</formula>
    </cfRule>
    <cfRule type="expression" dxfId="133" priority="132">
      <formula>$G$11=4</formula>
    </cfRule>
    <cfRule type="expression" dxfId="132" priority="133">
      <formula>$G$11=3</formula>
    </cfRule>
    <cfRule type="expression" dxfId="131" priority="134">
      <formula>$G$11=2</formula>
    </cfRule>
    <cfRule type="expression" dxfId="130" priority="135">
      <formula>$G$11=1</formula>
    </cfRule>
  </conditionalFormatting>
  <conditionalFormatting sqref="H11:H12">
    <cfRule type="expression" dxfId="129" priority="126">
      <formula>$I$11=5</formula>
    </cfRule>
    <cfRule type="expression" dxfId="128" priority="127">
      <formula>$I$11=4</formula>
    </cfRule>
    <cfRule type="expression" dxfId="127" priority="128">
      <formula>$I$11=3</formula>
    </cfRule>
    <cfRule type="expression" dxfId="126" priority="129">
      <formula>$I$11=2</formula>
    </cfRule>
    <cfRule type="expression" dxfId="125" priority="130">
      <formula>$I$11=1</formula>
    </cfRule>
  </conditionalFormatting>
  <conditionalFormatting sqref="I11:I12">
    <cfRule type="expression" dxfId="124" priority="121">
      <formula>$I$11=5</formula>
    </cfRule>
    <cfRule type="expression" dxfId="123" priority="122">
      <formula>$I$11=4</formula>
    </cfRule>
    <cfRule type="expression" dxfId="122" priority="123">
      <formula>$I$11=3</formula>
    </cfRule>
    <cfRule type="expression" dxfId="121" priority="124">
      <formula>$I$11=2</formula>
    </cfRule>
    <cfRule type="expression" dxfId="120" priority="125">
      <formula>$I$11=1</formula>
    </cfRule>
  </conditionalFormatting>
  <conditionalFormatting sqref="D13:D14">
    <cfRule type="expression" dxfId="119" priority="116">
      <formula>$E$13=5</formula>
    </cfRule>
    <cfRule type="expression" dxfId="118" priority="117">
      <formula>$E$13=4</formula>
    </cfRule>
    <cfRule type="expression" dxfId="117" priority="118">
      <formula>$E$13=3</formula>
    </cfRule>
    <cfRule type="expression" dxfId="116" priority="119">
      <formula>$E$13=2</formula>
    </cfRule>
    <cfRule type="expression" dxfId="115" priority="120">
      <formula>$E$13=1</formula>
    </cfRule>
  </conditionalFormatting>
  <conditionalFormatting sqref="E13:E14">
    <cfRule type="expression" dxfId="114" priority="111">
      <formula>$E$13=5</formula>
    </cfRule>
    <cfRule type="expression" dxfId="113" priority="112">
      <formula>$E$13=4</formula>
    </cfRule>
    <cfRule type="expression" dxfId="112" priority="113">
      <formula>$E$13=3</formula>
    </cfRule>
    <cfRule type="expression" dxfId="111" priority="114">
      <formula>$E$13=2</formula>
    </cfRule>
    <cfRule type="expression" dxfId="110" priority="115">
      <formula>$E$13=1</formula>
    </cfRule>
  </conditionalFormatting>
  <conditionalFormatting sqref="G13:G14">
    <cfRule type="expression" dxfId="109" priority="106">
      <formula>$G$13=5</formula>
    </cfRule>
    <cfRule type="expression" dxfId="108" priority="107">
      <formula>$G$13=4</formula>
    </cfRule>
    <cfRule type="expression" dxfId="107" priority="108">
      <formula>$G$13=3</formula>
    </cfRule>
    <cfRule type="expression" dxfId="106" priority="109">
      <formula>$G$13=2</formula>
    </cfRule>
    <cfRule type="expression" dxfId="105" priority="110">
      <formula>$G$13=1</formula>
    </cfRule>
  </conditionalFormatting>
  <conditionalFormatting sqref="H13:H14">
    <cfRule type="expression" dxfId="104" priority="101">
      <formula>$I$13=5</formula>
    </cfRule>
    <cfRule type="expression" dxfId="103" priority="102">
      <formula>$I$13=4</formula>
    </cfRule>
    <cfRule type="expression" dxfId="102" priority="103">
      <formula>$I$13=3</formula>
    </cfRule>
    <cfRule type="expression" dxfId="101" priority="104">
      <formula>$I$13=2</formula>
    </cfRule>
    <cfRule type="expression" dxfId="100" priority="105">
      <formula>$I$13=1</formula>
    </cfRule>
  </conditionalFormatting>
  <conditionalFormatting sqref="I13:I14">
    <cfRule type="expression" dxfId="99" priority="96">
      <formula>$I$13=5</formula>
    </cfRule>
    <cfRule type="expression" dxfId="98" priority="97">
      <formula>$I$13=4</formula>
    </cfRule>
    <cfRule type="expression" dxfId="97" priority="98">
      <formula>$I$13=3</formula>
    </cfRule>
    <cfRule type="expression" dxfId="96" priority="99">
      <formula>$I$13=2</formula>
    </cfRule>
    <cfRule type="expression" dxfId="95" priority="100">
      <formula>$I$13=1</formula>
    </cfRule>
  </conditionalFormatting>
  <conditionalFormatting sqref="D15:D16">
    <cfRule type="expression" dxfId="94" priority="91">
      <formula>$E$15=5</formula>
    </cfRule>
    <cfRule type="expression" dxfId="93" priority="92">
      <formula>$E$15=4</formula>
    </cfRule>
    <cfRule type="expression" dxfId="92" priority="93">
      <formula>$E$15=3</formula>
    </cfRule>
    <cfRule type="expression" dxfId="91" priority="94">
      <formula>$E$15=2</formula>
    </cfRule>
    <cfRule type="expression" dxfId="90" priority="95">
      <formula>$E$15=1</formula>
    </cfRule>
  </conditionalFormatting>
  <conditionalFormatting sqref="E15:E16">
    <cfRule type="expression" dxfId="89" priority="86">
      <formula>$E$15=5</formula>
    </cfRule>
    <cfRule type="expression" dxfId="88" priority="87">
      <formula>$E$15=4</formula>
    </cfRule>
    <cfRule type="expression" dxfId="87" priority="88">
      <formula>$E$15=3</formula>
    </cfRule>
    <cfRule type="expression" dxfId="86" priority="89">
      <formula>$E$15=2</formula>
    </cfRule>
    <cfRule type="expression" dxfId="85" priority="90">
      <formula>$E$15=1</formula>
    </cfRule>
  </conditionalFormatting>
  <conditionalFormatting sqref="F15:F16">
    <cfRule type="expression" dxfId="84" priority="81">
      <formula>$G$15=5</formula>
    </cfRule>
    <cfRule type="expression" dxfId="83" priority="82">
      <formula>$G$15=4</formula>
    </cfRule>
    <cfRule type="expression" dxfId="82" priority="83">
      <formula>$G$15=3</formula>
    </cfRule>
    <cfRule type="expression" dxfId="81" priority="84">
      <formula>$G$15=2</formula>
    </cfRule>
    <cfRule type="expression" dxfId="80" priority="85">
      <formula>$G$15=1</formula>
    </cfRule>
  </conditionalFormatting>
  <conditionalFormatting sqref="H15:H16">
    <cfRule type="expression" dxfId="79" priority="76">
      <formula>$I$15=5</formula>
    </cfRule>
    <cfRule type="expression" dxfId="78" priority="77">
      <formula>$I$15=4</formula>
    </cfRule>
    <cfRule type="expression" dxfId="77" priority="78">
      <formula>$I$15=3</formula>
    </cfRule>
    <cfRule type="expression" dxfId="76" priority="79">
      <formula>$I$15=2</formula>
    </cfRule>
    <cfRule type="expression" dxfId="75" priority="80">
      <formula>$I$15=1</formula>
    </cfRule>
  </conditionalFormatting>
  <conditionalFormatting sqref="I15:I16">
    <cfRule type="expression" dxfId="74" priority="71">
      <formula>$I$15=5</formula>
    </cfRule>
    <cfRule type="expression" dxfId="73" priority="72">
      <formula>$I$15=4</formula>
    </cfRule>
    <cfRule type="expression" dxfId="72" priority="73">
      <formula>$I$15=3</formula>
    </cfRule>
    <cfRule type="expression" dxfId="71" priority="74">
      <formula>$I$15=2</formula>
    </cfRule>
    <cfRule type="expression" dxfId="70" priority="75">
      <formula>$I$15=1</formula>
    </cfRule>
  </conditionalFormatting>
  <conditionalFormatting sqref="G15:G16">
    <cfRule type="expression" dxfId="69" priority="66">
      <formula>$G$15=5</formula>
    </cfRule>
    <cfRule type="expression" dxfId="68" priority="67">
      <formula>$G$15=4</formula>
    </cfRule>
    <cfRule type="expression" dxfId="67" priority="68">
      <formula>$G$15=3</formula>
    </cfRule>
    <cfRule type="expression" dxfId="66" priority="69">
      <formula>$G$15=2</formula>
    </cfRule>
    <cfRule type="expression" dxfId="65" priority="70">
      <formula>$G$15=1</formula>
    </cfRule>
  </conditionalFormatting>
  <conditionalFormatting sqref="D17:D18">
    <cfRule type="expression" dxfId="64" priority="61">
      <formula>$E$17=5</formula>
    </cfRule>
    <cfRule type="expression" dxfId="63" priority="62">
      <formula>$E$17=4</formula>
    </cfRule>
    <cfRule type="expression" dxfId="62" priority="63">
      <formula>$E$17=3</formula>
    </cfRule>
    <cfRule type="expression" dxfId="61" priority="64">
      <formula>$E$17=2</formula>
    </cfRule>
    <cfRule type="expression" dxfId="60" priority="65">
      <formula>$E$17=1</formula>
    </cfRule>
  </conditionalFormatting>
  <conditionalFormatting sqref="E17:E18">
    <cfRule type="expression" dxfId="59" priority="56">
      <formula>$E$17=5</formula>
    </cfRule>
    <cfRule type="expression" dxfId="58" priority="57">
      <formula>$E$17=4</formula>
    </cfRule>
    <cfRule type="expression" dxfId="57" priority="58">
      <formula>$E$17=3</formula>
    </cfRule>
    <cfRule type="expression" dxfId="56" priority="59">
      <formula>$E$17=2</formula>
    </cfRule>
    <cfRule type="expression" dxfId="55" priority="60">
      <formula>$E$17=1</formula>
    </cfRule>
  </conditionalFormatting>
  <conditionalFormatting sqref="F17:F18">
    <cfRule type="expression" dxfId="54" priority="51">
      <formula>$G$17=5</formula>
    </cfRule>
    <cfRule type="expression" dxfId="53" priority="52">
      <formula>$G$17=4</formula>
    </cfRule>
    <cfRule type="expression" dxfId="52" priority="53">
      <formula>$G$17=3</formula>
    </cfRule>
    <cfRule type="expression" dxfId="51" priority="54">
      <formula>$G$17=2</formula>
    </cfRule>
    <cfRule type="expression" dxfId="50" priority="55">
      <formula>$G$17=1</formula>
    </cfRule>
  </conditionalFormatting>
  <conditionalFormatting sqref="H17:H18">
    <cfRule type="expression" dxfId="49" priority="46">
      <formula>$I$17=5</formula>
    </cfRule>
    <cfRule type="expression" dxfId="48" priority="47">
      <formula>$I$17=4</formula>
    </cfRule>
    <cfRule type="expression" dxfId="47" priority="48">
      <formula>$I$17=3</formula>
    </cfRule>
    <cfRule type="expression" dxfId="46" priority="49">
      <formula>$I$17=2</formula>
    </cfRule>
    <cfRule type="expression" dxfId="45" priority="50">
      <formula>$I$17=1</formula>
    </cfRule>
  </conditionalFormatting>
  <conditionalFormatting sqref="I17:I18">
    <cfRule type="expression" dxfId="44" priority="41">
      <formula>$I$17=5</formula>
    </cfRule>
    <cfRule type="expression" dxfId="43" priority="42">
      <formula>$I$17=4</formula>
    </cfRule>
    <cfRule type="expression" dxfId="42" priority="43">
      <formula>$I$17=3</formula>
    </cfRule>
    <cfRule type="expression" dxfId="41" priority="44">
      <formula>$I$17=2</formula>
    </cfRule>
    <cfRule type="expression" dxfId="40" priority="45">
      <formula>$I$17=1</formula>
    </cfRule>
  </conditionalFormatting>
  <conditionalFormatting sqref="G17:G18">
    <cfRule type="expression" dxfId="39" priority="36">
      <formula>$G$17=5</formula>
    </cfRule>
    <cfRule type="expression" dxfId="38" priority="37">
      <formula>$G$17=4</formula>
    </cfRule>
    <cfRule type="expression" dxfId="37" priority="38">
      <formula>$G$17=3</formula>
    </cfRule>
    <cfRule type="expression" dxfId="36" priority="39">
      <formula>$G$17=2</formula>
    </cfRule>
    <cfRule type="expression" dxfId="35" priority="40">
      <formula>$G$17=1</formula>
    </cfRule>
  </conditionalFormatting>
  <conditionalFormatting sqref="D19:D20">
    <cfRule type="expression" dxfId="34" priority="31">
      <formula>$E$19=5</formula>
    </cfRule>
    <cfRule type="expression" dxfId="33" priority="32">
      <formula>$E$19=4</formula>
    </cfRule>
    <cfRule type="expression" dxfId="32" priority="33">
      <formula>$E$19=3</formula>
    </cfRule>
    <cfRule type="expression" dxfId="31" priority="34">
      <formula>$E$19=2</formula>
    </cfRule>
    <cfRule type="expression" dxfId="30" priority="35">
      <formula>$E$19=1</formula>
    </cfRule>
  </conditionalFormatting>
  <conditionalFormatting sqref="E19:E20">
    <cfRule type="expression" dxfId="29" priority="26">
      <formula>$E$19=5</formula>
    </cfRule>
    <cfRule type="expression" dxfId="28" priority="27">
      <formula>$E$19=4</formula>
    </cfRule>
    <cfRule type="expression" dxfId="27" priority="28">
      <formula>$E$19=3</formula>
    </cfRule>
    <cfRule type="expression" dxfId="26" priority="29">
      <formula>$E$19=2</formula>
    </cfRule>
    <cfRule type="expression" dxfId="25" priority="30">
      <formula>$E$19=1</formula>
    </cfRule>
  </conditionalFormatting>
  <conditionalFormatting sqref="F19:F20">
    <cfRule type="expression" dxfId="24" priority="21">
      <formula>$G$19=5</formula>
    </cfRule>
    <cfRule type="expression" dxfId="23" priority="22">
      <formula>$G$19=4</formula>
    </cfRule>
    <cfRule type="expression" dxfId="22" priority="23">
      <formula>$G$19=3</formula>
    </cfRule>
    <cfRule type="expression" dxfId="21" priority="24">
      <formula>$G$19=2</formula>
    </cfRule>
    <cfRule type="expression" dxfId="20" priority="25">
      <formula>$G$19=1</formula>
    </cfRule>
  </conditionalFormatting>
  <conditionalFormatting sqref="H19:H20">
    <cfRule type="expression" dxfId="19" priority="16">
      <formula>$I$19=5</formula>
    </cfRule>
    <cfRule type="expression" dxfId="18" priority="17">
      <formula>$I$19=4</formula>
    </cfRule>
    <cfRule type="expression" dxfId="17" priority="18">
      <formula>$I$19=3</formula>
    </cfRule>
    <cfRule type="expression" dxfId="16" priority="19">
      <formula>$I$19=2</formula>
    </cfRule>
    <cfRule type="expression" dxfId="15" priority="20">
      <formula>$I$19=1</formula>
    </cfRule>
  </conditionalFormatting>
  <conditionalFormatting sqref="I19:I20">
    <cfRule type="expression" dxfId="14" priority="11">
      <formula>$I$19=5</formula>
    </cfRule>
    <cfRule type="expression" dxfId="13" priority="12">
      <formula>$I$19=4</formula>
    </cfRule>
    <cfRule type="expression" dxfId="12" priority="13">
      <formula>$I$19=3</formula>
    </cfRule>
    <cfRule type="expression" dxfId="11" priority="14">
      <formula>$I$19=2</formula>
    </cfRule>
    <cfRule type="expression" dxfId="10" priority="15">
      <formula>$I$19=1</formula>
    </cfRule>
  </conditionalFormatting>
  <conditionalFormatting sqref="G19:G20">
    <cfRule type="expression" dxfId="9" priority="6">
      <formula>$G$19=5</formula>
    </cfRule>
    <cfRule type="expression" dxfId="8" priority="7">
      <formula>$G$19=4</formula>
    </cfRule>
    <cfRule type="expression" dxfId="7" priority="8">
      <formula>$G$19=3</formula>
    </cfRule>
    <cfRule type="expression" dxfId="6" priority="9">
      <formula>$G$19=2</formula>
    </cfRule>
    <cfRule type="expression" dxfId="5" priority="10">
      <formula>$G$19=1</formula>
    </cfRule>
  </conditionalFormatting>
  <conditionalFormatting sqref="F13:F14">
    <cfRule type="expression" dxfId="4" priority="1">
      <formula>$G$13=5</formula>
    </cfRule>
    <cfRule type="expression" dxfId="3" priority="2">
      <formula>$G$13=4</formula>
    </cfRule>
    <cfRule type="expression" dxfId="2" priority="3">
      <formula>$G$13=3</formula>
    </cfRule>
    <cfRule type="expression" dxfId="1" priority="4">
      <formula>$G$13=2</formula>
    </cfRule>
    <cfRule type="expression" dxfId="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813A-4D05-4537-92AC-5C946F9FD7B2}">
  <dimension ref="B1:T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2:20" ht="16.5" customHeight="1">
      <c r="B1" s="3" t="s">
        <v>223</v>
      </c>
    </row>
    <row r="2" spans="2:20" ht="16.5" customHeight="1">
      <c r="B2" s="2" t="s">
        <v>117</v>
      </c>
    </row>
    <row r="3" spans="2:20" ht="16.5" customHeight="1">
      <c r="B3" s="286"/>
      <c r="C3" s="272" t="s">
        <v>116</v>
      </c>
      <c r="D3" s="287" t="s">
        <v>81</v>
      </c>
      <c r="E3" s="286" t="s">
        <v>94</v>
      </c>
      <c r="F3" s="286"/>
      <c r="G3" s="286" t="s">
        <v>109</v>
      </c>
      <c r="H3" s="286"/>
      <c r="I3" s="286" t="s">
        <v>146</v>
      </c>
      <c r="J3" s="286"/>
      <c r="K3" s="286" t="s">
        <v>97</v>
      </c>
      <c r="L3" s="286"/>
      <c r="M3" s="286" t="s">
        <v>98</v>
      </c>
      <c r="N3" s="286"/>
      <c r="O3" s="286" t="s">
        <v>99</v>
      </c>
      <c r="P3" s="286"/>
      <c r="Q3" s="286" t="s">
        <v>110</v>
      </c>
      <c r="R3" s="286"/>
      <c r="S3" s="286" t="s">
        <v>101</v>
      </c>
      <c r="T3" s="286"/>
    </row>
    <row r="4" spans="2:20">
      <c r="B4" s="286"/>
      <c r="C4" s="272"/>
      <c r="D4" s="287"/>
      <c r="E4" s="254" t="s">
        <v>111</v>
      </c>
      <c r="F4" s="254" t="s">
        <v>154</v>
      </c>
      <c r="G4" s="254" t="s">
        <v>111</v>
      </c>
      <c r="H4" s="254" t="s">
        <v>154</v>
      </c>
      <c r="I4" s="254" t="s">
        <v>111</v>
      </c>
      <c r="J4" s="254" t="s">
        <v>154</v>
      </c>
      <c r="K4" s="254" t="s">
        <v>111</v>
      </c>
      <c r="L4" s="254" t="s">
        <v>154</v>
      </c>
      <c r="M4" s="254" t="s">
        <v>111</v>
      </c>
      <c r="N4" s="254" t="s">
        <v>154</v>
      </c>
      <c r="O4" s="254" t="s">
        <v>111</v>
      </c>
      <c r="P4" s="254" t="s">
        <v>154</v>
      </c>
      <c r="Q4" s="254" t="s">
        <v>111</v>
      </c>
      <c r="R4" s="254" t="s">
        <v>154</v>
      </c>
      <c r="S4" s="254" t="s">
        <v>111</v>
      </c>
      <c r="T4" s="254" t="s">
        <v>154</v>
      </c>
    </row>
    <row r="5" spans="2:20">
      <c r="B5" s="74">
        <v>1</v>
      </c>
      <c r="C5" s="11" t="s">
        <v>1</v>
      </c>
      <c r="D5" s="205">
        <v>57820</v>
      </c>
      <c r="E5" s="206">
        <v>14721</v>
      </c>
      <c r="F5" s="153">
        <v>0.249</v>
      </c>
      <c r="G5" s="151">
        <v>31721</v>
      </c>
      <c r="H5" s="78">
        <v>0.54</v>
      </c>
      <c r="I5" s="151">
        <v>21035</v>
      </c>
      <c r="J5" s="78">
        <v>0.35499999999999998</v>
      </c>
      <c r="K5" s="151">
        <v>36302</v>
      </c>
      <c r="L5" s="78">
        <v>0.61899999999999999</v>
      </c>
      <c r="M5" s="151">
        <v>13151</v>
      </c>
      <c r="N5" s="78">
        <v>0.22600000000000001</v>
      </c>
      <c r="O5" s="151">
        <v>7963</v>
      </c>
      <c r="P5" s="78">
        <v>0.13400000000000001</v>
      </c>
      <c r="Q5" s="151">
        <v>33079</v>
      </c>
      <c r="R5" s="78">
        <v>0.56499999999999995</v>
      </c>
      <c r="S5" s="151">
        <v>21366</v>
      </c>
      <c r="T5" s="78">
        <v>0.36700000000000005</v>
      </c>
    </row>
    <row r="6" spans="2:20">
      <c r="B6" s="74">
        <v>2</v>
      </c>
      <c r="C6" s="11" t="s">
        <v>8</v>
      </c>
      <c r="D6" s="205">
        <v>38907</v>
      </c>
      <c r="E6" s="151">
        <v>9976</v>
      </c>
      <c r="F6" s="78">
        <v>0.251</v>
      </c>
      <c r="G6" s="151">
        <v>20625</v>
      </c>
      <c r="H6" s="78">
        <v>0.52200000000000002</v>
      </c>
      <c r="I6" s="151">
        <v>13376</v>
      </c>
      <c r="J6" s="78">
        <v>0.33500000000000002</v>
      </c>
      <c r="K6" s="151">
        <v>23455</v>
      </c>
      <c r="L6" s="78">
        <v>0.59599999999999997</v>
      </c>
      <c r="M6" s="151">
        <v>9452</v>
      </c>
      <c r="N6" s="78">
        <v>0.24100000000000002</v>
      </c>
      <c r="O6" s="151">
        <v>5537</v>
      </c>
      <c r="P6" s="78">
        <v>0.13699999999999998</v>
      </c>
      <c r="Q6" s="151">
        <v>21545</v>
      </c>
      <c r="R6" s="78">
        <v>0.54600000000000004</v>
      </c>
      <c r="S6" s="151">
        <v>14618</v>
      </c>
      <c r="T6" s="78">
        <v>0.37200000000000005</v>
      </c>
    </row>
    <row r="7" spans="2:20">
      <c r="B7" s="74">
        <v>3</v>
      </c>
      <c r="C7" s="13" t="s">
        <v>13</v>
      </c>
      <c r="D7" s="205">
        <v>67105</v>
      </c>
      <c r="E7" s="151">
        <v>14389</v>
      </c>
      <c r="F7" s="78">
        <v>0.21299999999999999</v>
      </c>
      <c r="G7" s="151">
        <v>30503</v>
      </c>
      <c r="H7" s="78">
        <v>0.44700000000000001</v>
      </c>
      <c r="I7" s="151">
        <v>19463</v>
      </c>
      <c r="J7" s="78">
        <v>0.28499999999999998</v>
      </c>
      <c r="K7" s="151">
        <v>34625</v>
      </c>
      <c r="L7" s="78">
        <v>0.51</v>
      </c>
      <c r="M7" s="151">
        <v>12994</v>
      </c>
      <c r="N7" s="78">
        <v>0.19600000000000001</v>
      </c>
      <c r="O7" s="151">
        <v>7827</v>
      </c>
      <c r="P7" s="78">
        <v>0.115</v>
      </c>
      <c r="Q7" s="151">
        <v>31356</v>
      </c>
      <c r="R7" s="78">
        <v>0.46399999999999997</v>
      </c>
      <c r="S7" s="151">
        <v>20441</v>
      </c>
      <c r="T7" s="78">
        <v>0.30299999999999999</v>
      </c>
    </row>
    <row r="8" spans="2:20">
      <c r="B8" s="74">
        <v>4</v>
      </c>
      <c r="C8" s="13" t="s">
        <v>21</v>
      </c>
      <c r="D8" s="205">
        <v>56175</v>
      </c>
      <c r="E8" s="151">
        <v>14606</v>
      </c>
      <c r="F8" s="78">
        <v>0.255</v>
      </c>
      <c r="G8" s="151">
        <v>30244</v>
      </c>
      <c r="H8" s="78">
        <v>0.53</v>
      </c>
      <c r="I8" s="151">
        <v>19150</v>
      </c>
      <c r="J8" s="78">
        <v>0.33399999999999996</v>
      </c>
      <c r="K8" s="151">
        <v>34161</v>
      </c>
      <c r="L8" s="78">
        <v>0.6</v>
      </c>
      <c r="M8" s="151">
        <v>12394</v>
      </c>
      <c r="N8" s="78">
        <v>0.221</v>
      </c>
      <c r="O8" s="151">
        <v>7771</v>
      </c>
      <c r="P8" s="78">
        <v>0.13500000000000001</v>
      </c>
      <c r="Q8" s="151">
        <v>32209</v>
      </c>
      <c r="R8" s="78">
        <v>0.56700000000000006</v>
      </c>
      <c r="S8" s="151">
        <v>18637</v>
      </c>
      <c r="T8" s="78">
        <v>0.32799999999999996</v>
      </c>
    </row>
    <row r="9" spans="2:20">
      <c r="B9" s="74">
        <v>5</v>
      </c>
      <c r="C9" s="13" t="s">
        <v>25</v>
      </c>
      <c r="D9" s="205">
        <v>39052</v>
      </c>
      <c r="E9" s="151">
        <v>9409</v>
      </c>
      <c r="F9" s="78">
        <v>0.23800000000000002</v>
      </c>
      <c r="G9" s="151">
        <v>20907</v>
      </c>
      <c r="H9" s="78">
        <v>0.53</v>
      </c>
      <c r="I9" s="151">
        <v>13302</v>
      </c>
      <c r="J9" s="78">
        <v>0.33600000000000002</v>
      </c>
      <c r="K9" s="151">
        <v>23754</v>
      </c>
      <c r="L9" s="78">
        <v>0.60299999999999998</v>
      </c>
      <c r="M9" s="151">
        <v>8675</v>
      </c>
      <c r="N9" s="78">
        <v>0.222</v>
      </c>
      <c r="O9" s="151">
        <v>5394</v>
      </c>
      <c r="P9" s="78">
        <v>0.13600000000000001</v>
      </c>
      <c r="Q9" s="151">
        <v>21832</v>
      </c>
      <c r="R9" s="78">
        <v>0.55200000000000005</v>
      </c>
      <c r="S9" s="151">
        <v>13647</v>
      </c>
      <c r="T9" s="78">
        <v>0.34499999999999997</v>
      </c>
    </row>
    <row r="10" spans="2:20">
      <c r="B10" s="74">
        <v>6</v>
      </c>
      <c r="C10" s="13" t="s">
        <v>35</v>
      </c>
      <c r="D10" s="205">
        <v>58851</v>
      </c>
      <c r="E10" s="151">
        <v>14152</v>
      </c>
      <c r="F10" s="78">
        <v>0.23600000000000002</v>
      </c>
      <c r="G10" s="151">
        <v>31255</v>
      </c>
      <c r="H10" s="78">
        <v>0.52500000000000002</v>
      </c>
      <c r="I10" s="151">
        <v>20497</v>
      </c>
      <c r="J10" s="78">
        <v>0.34200000000000003</v>
      </c>
      <c r="K10" s="151">
        <v>35092</v>
      </c>
      <c r="L10" s="78">
        <v>0.59</v>
      </c>
      <c r="M10" s="151">
        <v>12686</v>
      </c>
      <c r="N10" s="78">
        <v>0.217</v>
      </c>
      <c r="O10" s="151">
        <v>7809</v>
      </c>
      <c r="P10" s="78">
        <v>0.129</v>
      </c>
      <c r="Q10" s="151">
        <v>33211</v>
      </c>
      <c r="R10" s="78">
        <v>0.56200000000000006</v>
      </c>
      <c r="S10" s="151">
        <v>19679</v>
      </c>
      <c r="T10" s="78">
        <v>0.33399999999999996</v>
      </c>
    </row>
    <row r="11" spans="2:20">
      <c r="B11" s="74">
        <v>7</v>
      </c>
      <c r="C11" s="13" t="s">
        <v>44</v>
      </c>
      <c r="D11" s="205">
        <v>53189</v>
      </c>
      <c r="E11" s="151">
        <v>12901</v>
      </c>
      <c r="F11" s="78">
        <v>0.23800000000000002</v>
      </c>
      <c r="G11" s="151">
        <v>29470</v>
      </c>
      <c r="H11" s="78">
        <v>0.54799999999999993</v>
      </c>
      <c r="I11" s="151">
        <v>18077</v>
      </c>
      <c r="J11" s="78">
        <v>0.33200000000000002</v>
      </c>
      <c r="K11" s="151">
        <v>33209</v>
      </c>
      <c r="L11" s="78">
        <v>0.61899999999999999</v>
      </c>
      <c r="M11" s="151">
        <v>11972</v>
      </c>
      <c r="N11" s="78">
        <v>0.22699999999999998</v>
      </c>
      <c r="O11" s="151">
        <v>7093</v>
      </c>
      <c r="P11" s="78">
        <v>0.13</v>
      </c>
      <c r="Q11" s="151">
        <v>30522</v>
      </c>
      <c r="R11" s="78">
        <v>0.56899999999999995</v>
      </c>
      <c r="S11" s="151">
        <v>18311</v>
      </c>
      <c r="T11" s="78">
        <v>0.34299999999999997</v>
      </c>
    </row>
    <row r="12" spans="2:20" ht="14.25" thickBot="1">
      <c r="B12" s="27">
        <v>8</v>
      </c>
      <c r="C12" s="158" t="s">
        <v>57</v>
      </c>
      <c r="D12" s="189" t="s">
        <v>150</v>
      </c>
      <c r="E12" s="189" t="s">
        <v>150</v>
      </c>
      <c r="F12" s="159" t="s">
        <v>150</v>
      </c>
      <c r="G12" s="189" t="s">
        <v>150</v>
      </c>
      <c r="H12" s="159" t="s">
        <v>150</v>
      </c>
      <c r="I12" s="189" t="s">
        <v>150</v>
      </c>
      <c r="J12" s="159" t="s">
        <v>150</v>
      </c>
      <c r="K12" s="189" t="s">
        <v>150</v>
      </c>
      <c r="L12" s="159" t="s">
        <v>150</v>
      </c>
      <c r="M12" s="189" t="s">
        <v>150</v>
      </c>
      <c r="N12" s="159" t="s">
        <v>150</v>
      </c>
      <c r="O12" s="189" t="s">
        <v>150</v>
      </c>
      <c r="P12" s="159" t="s">
        <v>150</v>
      </c>
      <c r="Q12" s="189" t="s">
        <v>150</v>
      </c>
      <c r="R12" s="159" t="s">
        <v>150</v>
      </c>
      <c r="S12" s="189" t="s">
        <v>150</v>
      </c>
      <c r="T12" s="159" t="s">
        <v>150</v>
      </c>
    </row>
    <row r="13" spans="2:20" ht="14.25" thickTop="1">
      <c r="B13" s="273" t="s">
        <v>0</v>
      </c>
      <c r="C13" s="273"/>
      <c r="D13" s="195">
        <f>介護疾病別有病状況!D4</f>
        <v>371099</v>
      </c>
      <c r="E13" s="209">
        <f>介護疾病別有病状況!D5</f>
        <v>90154</v>
      </c>
      <c r="F13" s="109">
        <f>介護疾病別有病状況!D6</f>
        <v>0.23899999999999999</v>
      </c>
      <c r="G13" s="209">
        <f>介護疾病別有病状況!D7</f>
        <v>194725</v>
      </c>
      <c r="H13" s="109">
        <f>介護疾病別有病状況!D8</f>
        <v>0.51700000000000002</v>
      </c>
      <c r="I13" s="209">
        <f>介護疾病別有病状況!D9</f>
        <v>124900</v>
      </c>
      <c r="J13" s="109">
        <f>介護疾病別有病状況!D10</f>
        <v>0.33</v>
      </c>
      <c r="K13" s="209">
        <f>介護疾病別有病状況!D11</f>
        <v>220598</v>
      </c>
      <c r="L13" s="110">
        <f>介護疾病別有病状況!D12</f>
        <v>0.58799999999999997</v>
      </c>
      <c r="M13" s="209">
        <f>介護疾病別有病状況!D13</f>
        <v>81324</v>
      </c>
      <c r="N13" s="109">
        <f>介護疾病別有病状況!D14</f>
        <v>0.22</v>
      </c>
      <c r="O13" s="209">
        <f>介護疾病別有病状況!D15</f>
        <v>49394</v>
      </c>
      <c r="P13" s="109">
        <f>介護疾病別有病状況!D16</f>
        <v>0.13</v>
      </c>
      <c r="Q13" s="209">
        <f>介護疾病別有病状況!D17</f>
        <v>203754</v>
      </c>
      <c r="R13" s="110">
        <f>介護疾病別有病状況!D18</f>
        <v>0.54400000000000004</v>
      </c>
      <c r="S13" s="209">
        <f>介護疾病別有病状況!D19</f>
        <v>126699</v>
      </c>
      <c r="T13" s="110">
        <f>介護疾病別有病状況!D20</f>
        <v>0.33899999999999997</v>
      </c>
    </row>
    <row r="14" spans="2:20">
      <c r="B14" s="67" t="s">
        <v>215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2:20">
      <c r="B15" s="67" t="s">
        <v>157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>
      <c r="B18" s="29"/>
    </row>
  </sheetData>
  <mergeCells count="12">
    <mergeCell ref="K3:L3"/>
    <mergeCell ref="M3:N3"/>
    <mergeCell ref="O3:P3"/>
    <mergeCell ref="Q3:R3"/>
    <mergeCell ref="S3:T3"/>
    <mergeCell ref="G3:H3"/>
    <mergeCell ref="I3:J3"/>
    <mergeCell ref="B13:C13"/>
    <mergeCell ref="B3:B4"/>
    <mergeCell ref="C3:C4"/>
    <mergeCell ref="D3:D4"/>
    <mergeCell ref="E3:F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A57F-38B5-42CA-B9BD-531C27F32712}">
  <dimension ref="A1:T85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6.5" customHeight="1">
      <c r="B1" s="99" t="s">
        <v>223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B2" s="2" t="s">
        <v>141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>
      <c r="A3" s="2"/>
      <c r="B3" s="265"/>
      <c r="C3" s="274" t="s">
        <v>139</v>
      </c>
      <c r="D3" s="276" t="s">
        <v>81</v>
      </c>
      <c r="E3" s="286" t="s">
        <v>94</v>
      </c>
      <c r="F3" s="286"/>
      <c r="G3" s="286" t="s">
        <v>109</v>
      </c>
      <c r="H3" s="286"/>
      <c r="I3" s="267" t="s">
        <v>96</v>
      </c>
      <c r="J3" s="269"/>
      <c r="K3" s="286" t="s">
        <v>97</v>
      </c>
      <c r="L3" s="286"/>
      <c r="M3" s="286" t="s">
        <v>98</v>
      </c>
      <c r="N3" s="286"/>
      <c r="O3" s="286" t="s">
        <v>99</v>
      </c>
      <c r="P3" s="286"/>
      <c r="Q3" s="286" t="s">
        <v>110</v>
      </c>
      <c r="R3" s="286"/>
      <c r="S3" s="286" t="s">
        <v>101</v>
      </c>
      <c r="T3" s="286"/>
    </row>
    <row r="4" spans="1:20">
      <c r="A4" s="2"/>
      <c r="B4" s="266"/>
      <c r="C4" s="275"/>
      <c r="D4" s="277"/>
      <c r="E4" s="254" t="s">
        <v>111</v>
      </c>
      <c r="F4" s="92" t="s">
        <v>154</v>
      </c>
      <c r="G4" s="254" t="s">
        <v>111</v>
      </c>
      <c r="H4" s="92" t="s">
        <v>154</v>
      </c>
      <c r="I4" s="254" t="s">
        <v>111</v>
      </c>
      <c r="J4" s="92" t="s">
        <v>154</v>
      </c>
      <c r="K4" s="254" t="s">
        <v>111</v>
      </c>
      <c r="L4" s="92" t="s">
        <v>154</v>
      </c>
      <c r="M4" s="254" t="s">
        <v>111</v>
      </c>
      <c r="N4" s="92" t="s">
        <v>154</v>
      </c>
      <c r="O4" s="254" t="s">
        <v>111</v>
      </c>
      <c r="P4" s="92" t="s">
        <v>154</v>
      </c>
      <c r="Q4" s="254" t="s">
        <v>111</v>
      </c>
      <c r="R4" s="92" t="s">
        <v>154</v>
      </c>
      <c r="S4" s="254" t="s">
        <v>111</v>
      </c>
      <c r="T4" s="92" t="s">
        <v>154</v>
      </c>
    </row>
    <row r="5" spans="1:20">
      <c r="A5" s="2"/>
      <c r="B5" s="27">
        <v>1</v>
      </c>
      <c r="C5" s="96" t="s">
        <v>58</v>
      </c>
      <c r="D5" s="205" t="s">
        <v>188</v>
      </c>
      <c r="E5" s="205" t="s">
        <v>150</v>
      </c>
      <c r="F5" s="154" t="s">
        <v>150</v>
      </c>
      <c r="G5" s="205" t="s">
        <v>150</v>
      </c>
      <c r="H5" s="154" t="s">
        <v>150</v>
      </c>
      <c r="I5" s="205" t="s">
        <v>150</v>
      </c>
      <c r="J5" s="154" t="s">
        <v>150</v>
      </c>
      <c r="K5" s="205" t="s">
        <v>150</v>
      </c>
      <c r="L5" s="154" t="s">
        <v>150</v>
      </c>
      <c r="M5" s="205" t="s">
        <v>150</v>
      </c>
      <c r="N5" s="154" t="s">
        <v>150</v>
      </c>
      <c r="O5" s="205" t="s">
        <v>150</v>
      </c>
      <c r="P5" s="154" t="s">
        <v>150</v>
      </c>
      <c r="Q5" s="205" t="s">
        <v>150</v>
      </c>
      <c r="R5" s="154" t="s">
        <v>150</v>
      </c>
      <c r="S5" s="205" t="s">
        <v>150</v>
      </c>
      <c r="T5" s="154" t="s">
        <v>150</v>
      </c>
    </row>
    <row r="6" spans="1:20">
      <c r="A6" s="2"/>
      <c r="B6" s="27">
        <v>2</v>
      </c>
      <c r="C6" s="97" t="s">
        <v>121</v>
      </c>
      <c r="D6" s="205" t="s">
        <v>188</v>
      </c>
      <c r="E6" s="205" t="s">
        <v>150</v>
      </c>
      <c r="F6" s="154" t="s">
        <v>150</v>
      </c>
      <c r="G6" s="205" t="s">
        <v>150</v>
      </c>
      <c r="H6" s="154" t="s">
        <v>150</v>
      </c>
      <c r="I6" s="205" t="s">
        <v>150</v>
      </c>
      <c r="J6" s="154" t="s">
        <v>150</v>
      </c>
      <c r="K6" s="205" t="s">
        <v>150</v>
      </c>
      <c r="L6" s="154" t="s">
        <v>150</v>
      </c>
      <c r="M6" s="205" t="s">
        <v>150</v>
      </c>
      <c r="N6" s="154" t="s">
        <v>150</v>
      </c>
      <c r="O6" s="205" t="s">
        <v>150</v>
      </c>
      <c r="P6" s="154" t="s">
        <v>150</v>
      </c>
      <c r="Q6" s="205" t="s">
        <v>150</v>
      </c>
      <c r="R6" s="154" t="s">
        <v>150</v>
      </c>
      <c r="S6" s="205" t="s">
        <v>150</v>
      </c>
      <c r="T6" s="154" t="s">
        <v>150</v>
      </c>
    </row>
    <row r="7" spans="1:20">
      <c r="A7" s="2"/>
      <c r="B7" s="27">
        <v>3</v>
      </c>
      <c r="C7" s="97" t="s">
        <v>122</v>
      </c>
      <c r="D7" s="205" t="s">
        <v>188</v>
      </c>
      <c r="E7" s="205" t="s">
        <v>150</v>
      </c>
      <c r="F7" s="154" t="s">
        <v>150</v>
      </c>
      <c r="G7" s="205" t="s">
        <v>150</v>
      </c>
      <c r="H7" s="154" t="s">
        <v>150</v>
      </c>
      <c r="I7" s="205" t="s">
        <v>150</v>
      </c>
      <c r="J7" s="154" t="s">
        <v>150</v>
      </c>
      <c r="K7" s="205" t="s">
        <v>150</v>
      </c>
      <c r="L7" s="154" t="s">
        <v>150</v>
      </c>
      <c r="M7" s="205" t="s">
        <v>150</v>
      </c>
      <c r="N7" s="154" t="s">
        <v>150</v>
      </c>
      <c r="O7" s="205" t="s">
        <v>150</v>
      </c>
      <c r="P7" s="154" t="s">
        <v>150</v>
      </c>
      <c r="Q7" s="205" t="s">
        <v>150</v>
      </c>
      <c r="R7" s="154" t="s">
        <v>150</v>
      </c>
      <c r="S7" s="205" t="s">
        <v>150</v>
      </c>
      <c r="T7" s="154" t="s">
        <v>150</v>
      </c>
    </row>
    <row r="8" spans="1:20">
      <c r="A8" s="2"/>
      <c r="B8" s="27">
        <v>4</v>
      </c>
      <c r="C8" s="97" t="s">
        <v>123</v>
      </c>
      <c r="D8" s="205" t="s">
        <v>188</v>
      </c>
      <c r="E8" s="205" t="s">
        <v>150</v>
      </c>
      <c r="F8" s="154" t="s">
        <v>150</v>
      </c>
      <c r="G8" s="205" t="s">
        <v>150</v>
      </c>
      <c r="H8" s="154" t="s">
        <v>150</v>
      </c>
      <c r="I8" s="205" t="s">
        <v>150</v>
      </c>
      <c r="J8" s="154" t="s">
        <v>150</v>
      </c>
      <c r="K8" s="205" t="s">
        <v>150</v>
      </c>
      <c r="L8" s="154" t="s">
        <v>150</v>
      </c>
      <c r="M8" s="205" t="s">
        <v>150</v>
      </c>
      <c r="N8" s="154" t="s">
        <v>150</v>
      </c>
      <c r="O8" s="205" t="s">
        <v>150</v>
      </c>
      <c r="P8" s="154" t="s">
        <v>150</v>
      </c>
      <c r="Q8" s="205" t="s">
        <v>150</v>
      </c>
      <c r="R8" s="154" t="s">
        <v>150</v>
      </c>
      <c r="S8" s="205" t="s">
        <v>150</v>
      </c>
      <c r="T8" s="154" t="s">
        <v>150</v>
      </c>
    </row>
    <row r="9" spans="1:20">
      <c r="A9" s="2"/>
      <c r="B9" s="27">
        <v>5</v>
      </c>
      <c r="C9" s="97" t="s">
        <v>124</v>
      </c>
      <c r="D9" s="205" t="s">
        <v>188</v>
      </c>
      <c r="E9" s="205" t="s">
        <v>150</v>
      </c>
      <c r="F9" s="154" t="s">
        <v>150</v>
      </c>
      <c r="G9" s="205" t="s">
        <v>150</v>
      </c>
      <c r="H9" s="154" t="s">
        <v>150</v>
      </c>
      <c r="I9" s="205" t="s">
        <v>150</v>
      </c>
      <c r="J9" s="154" t="s">
        <v>150</v>
      </c>
      <c r="K9" s="205" t="s">
        <v>150</v>
      </c>
      <c r="L9" s="154" t="s">
        <v>150</v>
      </c>
      <c r="M9" s="205" t="s">
        <v>150</v>
      </c>
      <c r="N9" s="154" t="s">
        <v>150</v>
      </c>
      <c r="O9" s="205" t="s">
        <v>150</v>
      </c>
      <c r="P9" s="154" t="s">
        <v>150</v>
      </c>
      <c r="Q9" s="205" t="s">
        <v>150</v>
      </c>
      <c r="R9" s="154" t="s">
        <v>150</v>
      </c>
      <c r="S9" s="205" t="s">
        <v>150</v>
      </c>
      <c r="T9" s="154" t="s">
        <v>150</v>
      </c>
    </row>
    <row r="10" spans="1:20">
      <c r="A10" s="2"/>
      <c r="B10" s="27">
        <v>6</v>
      </c>
      <c r="C10" s="97" t="s">
        <v>125</v>
      </c>
      <c r="D10" s="205" t="s">
        <v>188</v>
      </c>
      <c r="E10" s="205" t="s">
        <v>150</v>
      </c>
      <c r="F10" s="154" t="s">
        <v>150</v>
      </c>
      <c r="G10" s="205" t="s">
        <v>150</v>
      </c>
      <c r="H10" s="154" t="s">
        <v>150</v>
      </c>
      <c r="I10" s="205" t="s">
        <v>150</v>
      </c>
      <c r="J10" s="154" t="s">
        <v>150</v>
      </c>
      <c r="K10" s="205" t="s">
        <v>150</v>
      </c>
      <c r="L10" s="154" t="s">
        <v>150</v>
      </c>
      <c r="M10" s="205" t="s">
        <v>150</v>
      </c>
      <c r="N10" s="154" t="s">
        <v>150</v>
      </c>
      <c r="O10" s="205" t="s">
        <v>150</v>
      </c>
      <c r="P10" s="154" t="s">
        <v>150</v>
      </c>
      <c r="Q10" s="205" t="s">
        <v>150</v>
      </c>
      <c r="R10" s="154" t="s">
        <v>150</v>
      </c>
      <c r="S10" s="205" t="s">
        <v>150</v>
      </c>
      <c r="T10" s="154" t="s">
        <v>150</v>
      </c>
    </row>
    <row r="11" spans="1:20">
      <c r="A11" s="2"/>
      <c r="B11" s="27">
        <v>7</v>
      </c>
      <c r="C11" s="98" t="s">
        <v>126</v>
      </c>
      <c r="D11" s="205" t="s">
        <v>188</v>
      </c>
      <c r="E11" s="205" t="s">
        <v>150</v>
      </c>
      <c r="F11" s="154" t="s">
        <v>150</v>
      </c>
      <c r="G11" s="205" t="s">
        <v>150</v>
      </c>
      <c r="H11" s="154" t="s">
        <v>150</v>
      </c>
      <c r="I11" s="205" t="s">
        <v>150</v>
      </c>
      <c r="J11" s="154" t="s">
        <v>150</v>
      </c>
      <c r="K11" s="205" t="s">
        <v>150</v>
      </c>
      <c r="L11" s="154" t="s">
        <v>150</v>
      </c>
      <c r="M11" s="205" t="s">
        <v>150</v>
      </c>
      <c r="N11" s="154" t="s">
        <v>150</v>
      </c>
      <c r="O11" s="205" t="s">
        <v>150</v>
      </c>
      <c r="P11" s="154" t="s">
        <v>150</v>
      </c>
      <c r="Q11" s="205" t="s">
        <v>150</v>
      </c>
      <c r="R11" s="154" t="s">
        <v>150</v>
      </c>
      <c r="S11" s="205" t="s">
        <v>150</v>
      </c>
      <c r="T11" s="154" t="s">
        <v>150</v>
      </c>
    </row>
    <row r="12" spans="1:20">
      <c r="A12" s="2"/>
      <c r="B12" s="27">
        <v>8</v>
      </c>
      <c r="C12" s="98" t="s">
        <v>59</v>
      </c>
      <c r="D12" s="205" t="s">
        <v>188</v>
      </c>
      <c r="E12" s="205" t="s">
        <v>150</v>
      </c>
      <c r="F12" s="154" t="s">
        <v>150</v>
      </c>
      <c r="G12" s="205" t="s">
        <v>150</v>
      </c>
      <c r="H12" s="154" t="s">
        <v>150</v>
      </c>
      <c r="I12" s="205" t="s">
        <v>150</v>
      </c>
      <c r="J12" s="154" t="s">
        <v>150</v>
      </c>
      <c r="K12" s="205" t="s">
        <v>150</v>
      </c>
      <c r="L12" s="154" t="s">
        <v>150</v>
      </c>
      <c r="M12" s="205" t="s">
        <v>150</v>
      </c>
      <c r="N12" s="154" t="s">
        <v>150</v>
      </c>
      <c r="O12" s="205" t="s">
        <v>150</v>
      </c>
      <c r="P12" s="154" t="s">
        <v>150</v>
      </c>
      <c r="Q12" s="205" t="s">
        <v>150</v>
      </c>
      <c r="R12" s="154" t="s">
        <v>150</v>
      </c>
      <c r="S12" s="205" t="s">
        <v>150</v>
      </c>
      <c r="T12" s="154" t="s">
        <v>150</v>
      </c>
    </row>
    <row r="13" spans="1:20">
      <c r="A13" s="2"/>
      <c r="B13" s="27">
        <v>9</v>
      </c>
      <c r="C13" s="98" t="s">
        <v>127</v>
      </c>
      <c r="D13" s="205" t="s">
        <v>188</v>
      </c>
      <c r="E13" s="205" t="s">
        <v>150</v>
      </c>
      <c r="F13" s="154" t="s">
        <v>150</v>
      </c>
      <c r="G13" s="205" t="s">
        <v>150</v>
      </c>
      <c r="H13" s="154" t="s">
        <v>150</v>
      </c>
      <c r="I13" s="205" t="s">
        <v>150</v>
      </c>
      <c r="J13" s="154" t="s">
        <v>150</v>
      </c>
      <c r="K13" s="205" t="s">
        <v>150</v>
      </c>
      <c r="L13" s="154" t="s">
        <v>150</v>
      </c>
      <c r="M13" s="205" t="s">
        <v>150</v>
      </c>
      <c r="N13" s="154" t="s">
        <v>150</v>
      </c>
      <c r="O13" s="205" t="s">
        <v>150</v>
      </c>
      <c r="P13" s="154" t="s">
        <v>150</v>
      </c>
      <c r="Q13" s="205" t="s">
        <v>150</v>
      </c>
      <c r="R13" s="154" t="s">
        <v>150</v>
      </c>
      <c r="S13" s="205" t="s">
        <v>150</v>
      </c>
      <c r="T13" s="154" t="s">
        <v>150</v>
      </c>
    </row>
    <row r="14" spans="1:20">
      <c r="A14" s="2"/>
      <c r="B14" s="27">
        <v>10</v>
      </c>
      <c r="C14" s="98" t="s">
        <v>60</v>
      </c>
      <c r="D14" s="205" t="s">
        <v>188</v>
      </c>
      <c r="E14" s="205" t="s">
        <v>150</v>
      </c>
      <c r="F14" s="154" t="s">
        <v>150</v>
      </c>
      <c r="G14" s="205" t="s">
        <v>150</v>
      </c>
      <c r="H14" s="154" t="s">
        <v>150</v>
      </c>
      <c r="I14" s="205" t="s">
        <v>150</v>
      </c>
      <c r="J14" s="154" t="s">
        <v>150</v>
      </c>
      <c r="K14" s="205" t="s">
        <v>150</v>
      </c>
      <c r="L14" s="154" t="s">
        <v>150</v>
      </c>
      <c r="M14" s="205" t="s">
        <v>150</v>
      </c>
      <c r="N14" s="154" t="s">
        <v>150</v>
      </c>
      <c r="O14" s="205" t="s">
        <v>150</v>
      </c>
      <c r="P14" s="154" t="s">
        <v>150</v>
      </c>
      <c r="Q14" s="205" t="s">
        <v>150</v>
      </c>
      <c r="R14" s="154" t="s">
        <v>150</v>
      </c>
      <c r="S14" s="205" t="s">
        <v>150</v>
      </c>
      <c r="T14" s="154" t="s">
        <v>150</v>
      </c>
    </row>
    <row r="15" spans="1:20">
      <c r="A15" s="2"/>
      <c r="B15" s="27">
        <v>11</v>
      </c>
      <c r="C15" s="98" t="s">
        <v>61</v>
      </c>
      <c r="D15" s="205" t="s">
        <v>188</v>
      </c>
      <c r="E15" s="205" t="s">
        <v>150</v>
      </c>
      <c r="F15" s="154" t="s">
        <v>150</v>
      </c>
      <c r="G15" s="205" t="s">
        <v>150</v>
      </c>
      <c r="H15" s="154" t="s">
        <v>150</v>
      </c>
      <c r="I15" s="205" t="s">
        <v>150</v>
      </c>
      <c r="J15" s="154" t="s">
        <v>150</v>
      </c>
      <c r="K15" s="205" t="s">
        <v>150</v>
      </c>
      <c r="L15" s="154" t="s">
        <v>150</v>
      </c>
      <c r="M15" s="205" t="s">
        <v>150</v>
      </c>
      <c r="N15" s="154" t="s">
        <v>150</v>
      </c>
      <c r="O15" s="205" t="s">
        <v>150</v>
      </c>
      <c r="P15" s="154" t="s">
        <v>150</v>
      </c>
      <c r="Q15" s="205" t="s">
        <v>150</v>
      </c>
      <c r="R15" s="154" t="s">
        <v>150</v>
      </c>
      <c r="S15" s="205" t="s">
        <v>150</v>
      </c>
      <c r="T15" s="154" t="s">
        <v>150</v>
      </c>
    </row>
    <row r="16" spans="1:20">
      <c r="A16" s="2"/>
      <c r="B16" s="27">
        <v>12</v>
      </c>
      <c r="C16" s="98" t="s">
        <v>128</v>
      </c>
      <c r="D16" s="205" t="s">
        <v>188</v>
      </c>
      <c r="E16" s="205" t="s">
        <v>150</v>
      </c>
      <c r="F16" s="154" t="s">
        <v>150</v>
      </c>
      <c r="G16" s="205" t="s">
        <v>150</v>
      </c>
      <c r="H16" s="154" t="s">
        <v>150</v>
      </c>
      <c r="I16" s="205" t="s">
        <v>150</v>
      </c>
      <c r="J16" s="154" t="s">
        <v>150</v>
      </c>
      <c r="K16" s="205" t="s">
        <v>150</v>
      </c>
      <c r="L16" s="154" t="s">
        <v>150</v>
      </c>
      <c r="M16" s="205" t="s">
        <v>150</v>
      </c>
      <c r="N16" s="154" t="s">
        <v>150</v>
      </c>
      <c r="O16" s="205" t="s">
        <v>150</v>
      </c>
      <c r="P16" s="154" t="s">
        <v>150</v>
      </c>
      <c r="Q16" s="205" t="s">
        <v>150</v>
      </c>
      <c r="R16" s="154" t="s">
        <v>150</v>
      </c>
      <c r="S16" s="205" t="s">
        <v>150</v>
      </c>
      <c r="T16" s="154" t="s">
        <v>150</v>
      </c>
    </row>
    <row r="17" spans="1:20">
      <c r="A17" s="2"/>
      <c r="B17" s="27">
        <v>13</v>
      </c>
      <c r="C17" s="98" t="s">
        <v>129</v>
      </c>
      <c r="D17" s="205" t="s">
        <v>188</v>
      </c>
      <c r="E17" s="205" t="s">
        <v>150</v>
      </c>
      <c r="F17" s="154" t="s">
        <v>150</v>
      </c>
      <c r="G17" s="205" t="s">
        <v>150</v>
      </c>
      <c r="H17" s="154" t="s">
        <v>150</v>
      </c>
      <c r="I17" s="205" t="s">
        <v>150</v>
      </c>
      <c r="J17" s="154" t="s">
        <v>150</v>
      </c>
      <c r="K17" s="205" t="s">
        <v>150</v>
      </c>
      <c r="L17" s="154" t="s">
        <v>150</v>
      </c>
      <c r="M17" s="205" t="s">
        <v>150</v>
      </c>
      <c r="N17" s="154" t="s">
        <v>150</v>
      </c>
      <c r="O17" s="205" t="s">
        <v>150</v>
      </c>
      <c r="P17" s="154" t="s">
        <v>150</v>
      </c>
      <c r="Q17" s="205" t="s">
        <v>150</v>
      </c>
      <c r="R17" s="154" t="s">
        <v>150</v>
      </c>
      <c r="S17" s="205" t="s">
        <v>150</v>
      </c>
      <c r="T17" s="154" t="s">
        <v>150</v>
      </c>
    </row>
    <row r="18" spans="1:20">
      <c r="A18" s="2"/>
      <c r="B18" s="27">
        <v>14</v>
      </c>
      <c r="C18" s="98" t="s">
        <v>130</v>
      </c>
      <c r="D18" s="205" t="s">
        <v>188</v>
      </c>
      <c r="E18" s="205" t="s">
        <v>150</v>
      </c>
      <c r="F18" s="154" t="s">
        <v>150</v>
      </c>
      <c r="G18" s="205" t="s">
        <v>150</v>
      </c>
      <c r="H18" s="154" t="s">
        <v>150</v>
      </c>
      <c r="I18" s="205" t="s">
        <v>150</v>
      </c>
      <c r="J18" s="154" t="s">
        <v>150</v>
      </c>
      <c r="K18" s="205" t="s">
        <v>150</v>
      </c>
      <c r="L18" s="154" t="s">
        <v>150</v>
      </c>
      <c r="M18" s="205" t="s">
        <v>150</v>
      </c>
      <c r="N18" s="154" t="s">
        <v>150</v>
      </c>
      <c r="O18" s="205" t="s">
        <v>150</v>
      </c>
      <c r="P18" s="154" t="s">
        <v>150</v>
      </c>
      <c r="Q18" s="205" t="s">
        <v>150</v>
      </c>
      <c r="R18" s="154" t="s">
        <v>150</v>
      </c>
      <c r="S18" s="205" t="s">
        <v>150</v>
      </c>
      <c r="T18" s="154" t="s">
        <v>150</v>
      </c>
    </row>
    <row r="19" spans="1:20">
      <c r="A19" s="2"/>
      <c r="B19" s="27">
        <v>15</v>
      </c>
      <c r="C19" s="98" t="s">
        <v>131</v>
      </c>
      <c r="D19" s="205" t="s">
        <v>188</v>
      </c>
      <c r="E19" s="205" t="s">
        <v>150</v>
      </c>
      <c r="F19" s="154" t="s">
        <v>150</v>
      </c>
      <c r="G19" s="205" t="s">
        <v>150</v>
      </c>
      <c r="H19" s="154" t="s">
        <v>150</v>
      </c>
      <c r="I19" s="205" t="s">
        <v>150</v>
      </c>
      <c r="J19" s="154" t="s">
        <v>150</v>
      </c>
      <c r="K19" s="205" t="s">
        <v>150</v>
      </c>
      <c r="L19" s="154" t="s">
        <v>150</v>
      </c>
      <c r="M19" s="205" t="s">
        <v>150</v>
      </c>
      <c r="N19" s="154" t="s">
        <v>150</v>
      </c>
      <c r="O19" s="205" t="s">
        <v>150</v>
      </c>
      <c r="P19" s="154" t="s">
        <v>150</v>
      </c>
      <c r="Q19" s="205" t="s">
        <v>150</v>
      </c>
      <c r="R19" s="154" t="s">
        <v>150</v>
      </c>
      <c r="S19" s="205" t="s">
        <v>150</v>
      </c>
      <c r="T19" s="154" t="s">
        <v>150</v>
      </c>
    </row>
    <row r="20" spans="1:20">
      <c r="A20" s="2"/>
      <c r="B20" s="27">
        <v>16</v>
      </c>
      <c r="C20" s="98" t="s">
        <v>62</v>
      </c>
      <c r="D20" s="205" t="s">
        <v>188</v>
      </c>
      <c r="E20" s="205" t="s">
        <v>150</v>
      </c>
      <c r="F20" s="154" t="s">
        <v>150</v>
      </c>
      <c r="G20" s="205" t="s">
        <v>150</v>
      </c>
      <c r="H20" s="154" t="s">
        <v>150</v>
      </c>
      <c r="I20" s="205" t="s">
        <v>150</v>
      </c>
      <c r="J20" s="154" t="s">
        <v>150</v>
      </c>
      <c r="K20" s="205" t="s">
        <v>150</v>
      </c>
      <c r="L20" s="154" t="s">
        <v>150</v>
      </c>
      <c r="M20" s="205" t="s">
        <v>150</v>
      </c>
      <c r="N20" s="154" t="s">
        <v>150</v>
      </c>
      <c r="O20" s="205" t="s">
        <v>150</v>
      </c>
      <c r="P20" s="154" t="s">
        <v>150</v>
      </c>
      <c r="Q20" s="205" t="s">
        <v>150</v>
      </c>
      <c r="R20" s="154" t="s">
        <v>150</v>
      </c>
      <c r="S20" s="205" t="s">
        <v>150</v>
      </c>
      <c r="T20" s="154" t="s">
        <v>150</v>
      </c>
    </row>
    <row r="21" spans="1:20">
      <c r="A21" s="2"/>
      <c r="B21" s="27">
        <v>17</v>
      </c>
      <c r="C21" s="98" t="s">
        <v>132</v>
      </c>
      <c r="D21" s="205" t="s">
        <v>188</v>
      </c>
      <c r="E21" s="205" t="s">
        <v>150</v>
      </c>
      <c r="F21" s="154" t="s">
        <v>150</v>
      </c>
      <c r="G21" s="205" t="s">
        <v>150</v>
      </c>
      <c r="H21" s="154" t="s">
        <v>150</v>
      </c>
      <c r="I21" s="205" t="s">
        <v>150</v>
      </c>
      <c r="J21" s="154" t="s">
        <v>150</v>
      </c>
      <c r="K21" s="205" t="s">
        <v>150</v>
      </c>
      <c r="L21" s="154" t="s">
        <v>150</v>
      </c>
      <c r="M21" s="205" t="s">
        <v>150</v>
      </c>
      <c r="N21" s="154" t="s">
        <v>150</v>
      </c>
      <c r="O21" s="205" t="s">
        <v>150</v>
      </c>
      <c r="P21" s="154" t="s">
        <v>150</v>
      </c>
      <c r="Q21" s="205" t="s">
        <v>150</v>
      </c>
      <c r="R21" s="154" t="s">
        <v>150</v>
      </c>
      <c r="S21" s="205" t="s">
        <v>150</v>
      </c>
      <c r="T21" s="154" t="s">
        <v>150</v>
      </c>
    </row>
    <row r="22" spans="1:20">
      <c r="A22" s="2"/>
      <c r="B22" s="27">
        <v>18</v>
      </c>
      <c r="C22" s="98" t="s">
        <v>63</v>
      </c>
      <c r="D22" s="205" t="s">
        <v>188</v>
      </c>
      <c r="E22" s="205" t="s">
        <v>150</v>
      </c>
      <c r="F22" s="154" t="s">
        <v>150</v>
      </c>
      <c r="G22" s="205" t="s">
        <v>150</v>
      </c>
      <c r="H22" s="154" t="s">
        <v>150</v>
      </c>
      <c r="I22" s="205" t="s">
        <v>150</v>
      </c>
      <c r="J22" s="154" t="s">
        <v>150</v>
      </c>
      <c r="K22" s="205" t="s">
        <v>150</v>
      </c>
      <c r="L22" s="154" t="s">
        <v>150</v>
      </c>
      <c r="M22" s="205" t="s">
        <v>150</v>
      </c>
      <c r="N22" s="154" t="s">
        <v>150</v>
      </c>
      <c r="O22" s="205" t="s">
        <v>150</v>
      </c>
      <c r="P22" s="154" t="s">
        <v>150</v>
      </c>
      <c r="Q22" s="205" t="s">
        <v>150</v>
      </c>
      <c r="R22" s="154" t="s">
        <v>150</v>
      </c>
      <c r="S22" s="205" t="s">
        <v>150</v>
      </c>
      <c r="T22" s="154" t="s">
        <v>150</v>
      </c>
    </row>
    <row r="23" spans="1:20">
      <c r="A23" s="2"/>
      <c r="B23" s="27">
        <v>19</v>
      </c>
      <c r="C23" s="98" t="s">
        <v>133</v>
      </c>
      <c r="D23" s="205" t="s">
        <v>188</v>
      </c>
      <c r="E23" s="205" t="s">
        <v>150</v>
      </c>
      <c r="F23" s="154" t="s">
        <v>150</v>
      </c>
      <c r="G23" s="205" t="s">
        <v>150</v>
      </c>
      <c r="H23" s="154" t="s">
        <v>150</v>
      </c>
      <c r="I23" s="205" t="s">
        <v>150</v>
      </c>
      <c r="J23" s="154" t="s">
        <v>150</v>
      </c>
      <c r="K23" s="205" t="s">
        <v>150</v>
      </c>
      <c r="L23" s="154" t="s">
        <v>150</v>
      </c>
      <c r="M23" s="205" t="s">
        <v>150</v>
      </c>
      <c r="N23" s="154" t="s">
        <v>150</v>
      </c>
      <c r="O23" s="205" t="s">
        <v>150</v>
      </c>
      <c r="P23" s="154" t="s">
        <v>150</v>
      </c>
      <c r="Q23" s="205" t="s">
        <v>150</v>
      </c>
      <c r="R23" s="154" t="s">
        <v>150</v>
      </c>
      <c r="S23" s="205" t="s">
        <v>150</v>
      </c>
      <c r="T23" s="154" t="s">
        <v>150</v>
      </c>
    </row>
    <row r="24" spans="1:20">
      <c r="A24" s="2"/>
      <c r="B24" s="27">
        <v>20</v>
      </c>
      <c r="C24" s="98" t="s">
        <v>134</v>
      </c>
      <c r="D24" s="205" t="s">
        <v>188</v>
      </c>
      <c r="E24" s="205" t="s">
        <v>150</v>
      </c>
      <c r="F24" s="154" t="s">
        <v>150</v>
      </c>
      <c r="G24" s="205" t="s">
        <v>150</v>
      </c>
      <c r="H24" s="154" t="s">
        <v>150</v>
      </c>
      <c r="I24" s="205" t="s">
        <v>150</v>
      </c>
      <c r="J24" s="154" t="s">
        <v>150</v>
      </c>
      <c r="K24" s="205" t="s">
        <v>150</v>
      </c>
      <c r="L24" s="154" t="s">
        <v>150</v>
      </c>
      <c r="M24" s="205" t="s">
        <v>150</v>
      </c>
      <c r="N24" s="154" t="s">
        <v>150</v>
      </c>
      <c r="O24" s="205" t="s">
        <v>150</v>
      </c>
      <c r="P24" s="154" t="s">
        <v>150</v>
      </c>
      <c r="Q24" s="205" t="s">
        <v>150</v>
      </c>
      <c r="R24" s="154" t="s">
        <v>150</v>
      </c>
      <c r="S24" s="205" t="s">
        <v>150</v>
      </c>
      <c r="T24" s="154" t="s">
        <v>150</v>
      </c>
    </row>
    <row r="25" spans="1:20">
      <c r="A25" s="2"/>
      <c r="B25" s="27">
        <v>21</v>
      </c>
      <c r="C25" s="98" t="s">
        <v>135</v>
      </c>
      <c r="D25" s="205" t="s">
        <v>188</v>
      </c>
      <c r="E25" s="205" t="s">
        <v>150</v>
      </c>
      <c r="F25" s="154" t="s">
        <v>150</v>
      </c>
      <c r="G25" s="205" t="s">
        <v>150</v>
      </c>
      <c r="H25" s="154" t="s">
        <v>150</v>
      </c>
      <c r="I25" s="205" t="s">
        <v>150</v>
      </c>
      <c r="J25" s="154" t="s">
        <v>150</v>
      </c>
      <c r="K25" s="205" t="s">
        <v>150</v>
      </c>
      <c r="L25" s="154" t="s">
        <v>150</v>
      </c>
      <c r="M25" s="205" t="s">
        <v>150</v>
      </c>
      <c r="N25" s="154" t="s">
        <v>150</v>
      </c>
      <c r="O25" s="205" t="s">
        <v>150</v>
      </c>
      <c r="P25" s="154" t="s">
        <v>150</v>
      </c>
      <c r="Q25" s="205" t="s">
        <v>150</v>
      </c>
      <c r="R25" s="154" t="s">
        <v>150</v>
      </c>
      <c r="S25" s="205" t="s">
        <v>150</v>
      </c>
      <c r="T25" s="154" t="s">
        <v>150</v>
      </c>
    </row>
    <row r="26" spans="1:20">
      <c r="A26" s="2"/>
      <c r="B26" s="27">
        <v>22</v>
      </c>
      <c r="C26" s="98" t="s">
        <v>64</v>
      </c>
      <c r="D26" s="205" t="s">
        <v>188</v>
      </c>
      <c r="E26" s="205" t="s">
        <v>150</v>
      </c>
      <c r="F26" s="154" t="s">
        <v>150</v>
      </c>
      <c r="G26" s="205" t="s">
        <v>150</v>
      </c>
      <c r="H26" s="154" t="s">
        <v>150</v>
      </c>
      <c r="I26" s="205" t="s">
        <v>150</v>
      </c>
      <c r="J26" s="154" t="s">
        <v>150</v>
      </c>
      <c r="K26" s="205" t="s">
        <v>150</v>
      </c>
      <c r="L26" s="154" t="s">
        <v>150</v>
      </c>
      <c r="M26" s="205" t="s">
        <v>150</v>
      </c>
      <c r="N26" s="154" t="s">
        <v>150</v>
      </c>
      <c r="O26" s="205" t="s">
        <v>150</v>
      </c>
      <c r="P26" s="154" t="s">
        <v>150</v>
      </c>
      <c r="Q26" s="205" t="s">
        <v>150</v>
      </c>
      <c r="R26" s="154" t="s">
        <v>150</v>
      </c>
      <c r="S26" s="205" t="s">
        <v>150</v>
      </c>
      <c r="T26" s="154" t="s">
        <v>150</v>
      </c>
    </row>
    <row r="27" spans="1:20">
      <c r="A27" s="2"/>
      <c r="B27" s="27">
        <v>23</v>
      </c>
      <c r="C27" s="98" t="s">
        <v>136</v>
      </c>
      <c r="D27" s="205" t="s">
        <v>188</v>
      </c>
      <c r="E27" s="205" t="s">
        <v>150</v>
      </c>
      <c r="F27" s="154" t="s">
        <v>150</v>
      </c>
      <c r="G27" s="205" t="s">
        <v>150</v>
      </c>
      <c r="H27" s="154" t="s">
        <v>150</v>
      </c>
      <c r="I27" s="205" t="s">
        <v>150</v>
      </c>
      <c r="J27" s="154" t="s">
        <v>150</v>
      </c>
      <c r="K27" s="205" t="s">
        <v>150</v>
      </c>
      <c r="L27" s="154" t="s">
        <v>150</v>
      </c>
      <c r="M27" s="205" t="s">
        <v>150</v>
      </c>
      <c r="N27" s="154" t="s">
        <v>150</v>
      </c>
      <c r="O27" s="205" t="s">
        <v>150</v>
      </c>
      <c r="P27" s="154" t="s">
        <v>150</v>
      </c>
      <c r="Q27" s="205" t="s">
        <v>150</v>
      </c>
      <c r="R27" s="154" t="s">
        <v>150</v>
      </c>
      <c r="S27" s="205" t="s">
        <v>150</v>
      </c>
      <c r="T27" s="154" t="s">
        <v>150</v>
      </c>
    </row>
    <row r="28" spans="1:20">
      <c r="A28" s="2"/>
      <c r="B28" s="27">
        <v>24</v>
      </c>
      <c r="C28" s="98" t="s">
        <v>137</v>
      </c>
      <c r="D28" s="205" t="s">
        <v>188</v>
      </c>
      <c r="E28" s="205" t="s">
        <v>150</v>
      </c>
      <c r="F28" s="154" t="s">
        <v>150</v>
      </c>
      <c r="G28" s="205" t="s">
        <v>150</v>
      </c>
      <c r="H28" s="154" t="s">
        <v>150</v>
      </c>
      <c r="I28" s="205" t="s">
        <v>150</v>
      </c>
      <c r="J28" s="154" t="s">
        <v>150</v>
      </c>
      <c r="K28" s="205" t="s">
        <v>150</v>
      </c>
      <c r="L28" s="154" t="s">
        <v>150</v>
      </c>
      <c r="M28" s="205" t="s">
        <v>150</v>
      </c>
      <c r="N28" s="154" t="s">
        <v>150</v>
      </c>
      <c r="O28" s="205" t="s">
        <v>150</v>
      </c>
      <c r="P28" s="154" t="s">
        <v>150</v>
      </c>
      <c r="Q28" s="205" t="s">
        <v>150</v>
      </c>
      <c r="R28" s="154" t="s">
        <v>150</v>
      </c>
      <c r="S28" s="205" t="s">
        <v>150</v>
      </c>
      <c r="T28" s="154" t="s">
        <v>150</v>
      </c>
    </row>
    <row r="29" spans="1:20">
      <c r="A29" s="2"/>
      <c r="B29" s="27">
        <v>25</v>
      </c>
      <c r="C29" s="98" t="s">
        <v>138</v>
      </c>
      <c r="D29" s="205" t="s">
        <v>188</v>
      </c>
      <c r="E29" s="205" t="s">
        <v>150</v>
      </c>
      <c r="F29" s="154" t="s">
        <v>150</v>
      </c>
      <c r="G29" s="205" t="s">
        <v>150</v>
      </c>
      <c r="H29" s="154" t="s">
        <v>150</v>
      </c>
      <c r="I29" s="205" t="s">
        <v>150</v>
      </c>
      <c r="J29" s="154" t="s">
        <v>150</v>
      </c>
      <c r="K29" s="205" t="s">
        <v>150</v>
      </c>
      <c r="L29" s="154" t="s">
        <v>150</v>
      </c>
      <c r="M29" s="205" t="s">
        <v>150</v>
      </c>
      <c r="N29" s="154" t="s">
        <v>150</v>
      </c>
      <c r="O29" s="205" t="s">
        <v>150</v>
      </c>
      <c r="P29" s="154" t="s">
        <v>150</v>
      </c>
      <c r="Q29" s="205" t="s">
        <v>150</v>
      </c>
      <c r="R29" s="154" t="s">
        <v>150</v>
      </c>
      <c r="S29" s="205" t="s">
        <v>150</v>
      </c>
      <c r="T29" s="154" t="s">
        <v>150</v>
      </c>
    </row>
    <row r="30" spans="1:20">
      <c r="A30" s="2"/>
      <c r="B30" s="27">
        <v>26</v>
      </c>
      <c r="C30" s="98" t="s">
        <v>36</v>
      </c>
      <c r="D30" s="205">
        <v>58851</v>
      </c>
      <c r="E30" s="151">
        <v>14152</v>
      </c>
      <c r="F30" s="78">
        <v>0.23600000000000002</v>
      </c>
      <c r="G30" s="151">
        <v>31255</v>
      </c>
      <c r="H30" s="78">
        <v>0.52500000000000002</v>
      </c>
      <c r="I30" s="151">
        <v>20497</v>
      </c>
      <c r="J30" s="78">
        <v>0.34200000000000003</v>
      </c>
      <c r="K30" s="151">
        <v>35092</v>
      </c>
      <c r="L30" s="78">
        <v>0.59</v>
      </c>
      <c r="M30" s="151">
        <v>12686</v>
      </c>
      <c r="N30" s="78">
        <v>0.217</v>
      </c>
      <c r="O30" s="151">
        <v>7809</v>
      </c>
      <c r="P30" s="78">
        <v>0.129</v>
      </c>
      <c r="Q30" s="151">
        <v>33211</v>
      </c>
      <c r="R30" s="78">
        <v>0.56200000000000006</v>
      </c>
      <c r="S30" s="151">
        <v>19679</v>
      </c>
      <c r="T30" s="78">
        <v>0.33399999999999996</v>
      </c>
    </row>
    <row r="31" spans="1:20">
      <c r="A31" s="2"/>
      <c r="B31" s="27">
        <v>27</v>
      </c>
      <c r="C31" s="98" t="s">
        <v>37</v>
      </c>
      <c r="D31" s="205" t="s">
        <v>188</v>
      </c>
      <c r="E31" s="205" t="s">
        <v>150</v>
      </c>
      <c r="F31" s="154" t="s">
        <v>150</v>
      </c>
      <c r="G31" s="205" t="s">
        <v>150</v>
      </c>
      <c r="H31" s="154" t="s">
        <v>150</v>
      </c>
      <c r="I31" s="205" t="s">
        <v>150</v>
      </c>
      <c r="J31" s="154" t="s">
        <v>150</v>
      </c>
      <c r="K31" s="205" t="s">
        <v>150</v>
      </c>
      <c r="L31" s="154" t="s">
        <v>150</v>
      </c>
      <c r="M31" s="205" t="s">
        <v>150</v>
      </c>
      <c r="N31" s="154" t="s">
        <v>150</v>
      </c>
      <c r="O31" s="205" t="s">
        <v>150</v>
      </c>
      <c r="P31" s="154" t="s">
        <v>150</v>
      </c>
      <c r="Q31" s="205" t="s">
        <v>150</v>
      </c>
      <c r="R31" s="154" t="s">
        <v>150</v>
      </c>
      <c r="S31" s="205" t="s">
        <v>150</v>
      </c>
      <c r="T31" s="154" t="s">
        <v>150</v>
      </c>
    </row>
    <row r="32" spans="1:20">
      <c r="A32" s="2"/>
      <c r="B32" s="27">
        <v>28</v>
      </c>
      <c r="C32" s="98" t="s">
        <v>38</v>
      </c>
      <c r="D32" s="205" t="s">
        <v>188</v>
      </c>
      <c r="E32" s="205" t="s">
        <v>150</v>
      </c>
      <c r="F32" s="154" t="s">
        <v>150</v>
      </c>
      <c r="G32" s="205" t="s">
        <v>150</v>
      </c>
      <c r="H32" s="154" t="s">
        <v>150</v>
      </c>
      <c r="I32" s="205" t="s">
        <v>150</v>
      </c>
      <c r="J32" s="154" t="s">
        <v>150</v>
      </c>
      <c r="K32" s="205" t="s">
        <v>150</v>
      </c>
      <c r="L32" s="154" t="s">
        <v>150</v>
      </c>
      <c r="M32" s="205" t="s">
        <v>150</v>
      </c>
      <c r="N32" s="154" t="s">
        <v>150</v>
      </c>
      <c r="O32" s="205" t="s">
        <v>150</v>
      </c>
      <c r="P32" s="154" t="s">
        <v>150</v>
      </c>
      <c r="Q32" s="205" t="s">
        <v>150</v>
      </c>
      <c r="R32" s="154" t="s">
        <v>150</v>
      </c>
      <c r="S32" s="205" t="s">
        <v>150</v>
      </c>
      <c r="T32" s="154" t="s">
        <v>150</v>
      </c>
    </row>
    <row r="33" spans="1:20">
      <c r="A33" s="2"/>
      <c r="B33" s="27">
        <v>29</v>
      </c>
      <c r="C33" s="98" t="s">
        <v>39</v>
      </c>
      <c r="D33" s="205" t="s">
        <v>188</v>
      </c>
      <c r="E33" s="205" t="s">
        <v>150</v>
      </c>
      <c r="F33" s="154" t="s">
        <v>150</v>
      </c>
      <c r="G33" s="205" t="s">
        <v>150</v>
      </c>
      <c r="H33" s="154" t="s">
        <v>150</v>
      </c>
      <c r="I33" s="205" t="s">
        <v>150</v>
      </c>
      <c r="J33" s="154" t="s">
        <v>150</v>
      </c>
      <c r="K33" s="205" t="s">
        <v>150</v>
      </c>
      <c r="L33" s="154" t="s">
        <v>150</v>
      </c>
      <c r="M33" s="205" t="s">
        <v>150</v>
      </c>
      <c r="N33" s="154" t="s">
        <v>150</v>
      </c>
      <c r="O33" s="205" t="s">
        <v>150</v>
      </c>
      <c r="P33" s="154" t="s">
        <v>150</v>
      </c>
      <c r="Q33" s="205" t="s">
        <v>150</v>
      </c>
      <c r="R33" s="154" t="s">
        <v>150</v>
      </c>
      <c r="S33" s="205" t="s">
        <v>150</v>
      </c>
      <c r="T33" s="154" t="s">
        <v>150</v>
      </c>
    </row>
    <row r="34" spans="1:20">
      <c r="A34" s="2"/>
      <c r="B34" s="27">
        <v>30</v>
      </c>
      <c r="C34" s="98" t="s">
        <v>40</v>
      </c>
      <c r="D34" s="205" t="s">
        <v>188</v>
      </c>
      <c r="E34" s="205" t="s">
        <v>150</v>
      </c>
      <c r="F34" s="154" t="s">
        <v>150</v>
      </c>
      <c r="G34" s="205" t="s">
        <v>150</v>
      </c>
      <c r="H34" s="154" t="s">
        <v>150</v>
      </c>
      <c r="I34" s="205" t="s">
        <v>150</v>
      </c>
      <c r="J34" s="154" t="s">
        <v>150</v>
      </c>
      <c r="K34" s="205" t="s">
        <v>150</v>
      </c>
      <c r="L34" s="154" t="s">
        <v>150</v>
      </c>
      <c r="M34" s="205" t="s">
        <v>150</v>
      </c>
      <c r="N34" s="154" t="s">
        <v>150</v>
      </c>
      <c r="O34" s="205" t="s">
        <v>150</v>
      </c>
      <c r="P34" s="154" t="s">
        <v>150</v>
      </c>
      <c r="Q34" s="205" t="s">
        <v>150</v>
      </c>
      <c r="R34" s="154" t="s">
        <v>150</v>
      </c>
      <c r="S34" s="205" t="s">
        <v>150</v>
      </c>
      <c r="T34" s="154" t="s">
        <v>150</v>
      </c>
    </row>
    <row r="35" spans="1:20">
      <c r="A35" s="2"/>
      <c r="B35" s="27">
        <v>31</v>
      </c>
      <c r="C35" s="98" t="s">
        <v>41</v>
      </c>
      <c r="D35" s="205" t="s">
        <v>188</v>
      </c>
      <c r="E35" s="205" t="s">
        <v>150</v>
      </c>
      <c r="F35" s="154" t="s">
        <v>150</v>
      </c>
      <c r="G35" s="205" t="s">
        <v>150</v>
      </c>
      <c r="H35" s="154" t="s">
        <v>150</v>
      </c>
      <c r="I35" s="205" t="s">
        <v>150</v>
      </c>
      <c r="J35" s="154" t="s">
        <v>150</v>
      </c>
      <c r="K35" s="205" t="s">
        <v>150</v>
      </c>
      <c r="L35" s="154" t="s">
        <v>150</v>
      </c>
      <c r="M35" s="205" t="s">
        <v>150</v>
      </c>
      <c r="N35" s="154" t="s">
        <v>150</v>
      </c>
      <c r="O35" s="205" t="s">
        <v>150</v>
      </c>
      <c r="P35" s="154" t="s">
        <v>150</v>
      </c>
      <c r="Q35" s="205" t="s">
        <v>150</v>
      </c>
      <c r="R35" s="154" t="s">
        <v>150</v>
      </c>
      <c r="S35" s="205" t="s">
        <v>150</v>
      </c>
      <c r="T35" s="154" t="s">
        <v>150</v>
      </c>
    </row>
    <row r="36" spans="1:20">
      <c r="A36" s="2"/>
      <c r="B36" s="27">
        <v>32</v>
      </c>
      <c r="C36" s="98" t="s">
        <v>42</v>
      </c>
      <c r="D36" s="205" t="s">
        <v>188</v>
      </c>
      <c r="E36" s="205" t="s">
        <v>150</v>
      </c>
      <c r="F36" s="154" t="s">
        <v>150</v>
      </c>
      <c r="G36" s="205" t="s">
        <v>150</v>
      </c>
      <c r="H36" s="154" t="s">
        <v>150</v>
      </c>
      <c r="I36" s="205" t="s">
        <v>150</v>
      </c>
      <c r="J36" s="154" t="s">
        <v>150</v>
      </c>
      <c r="K36" s="205" t="s">
        <v>150</v>
      </c>
      <c r="L36" s="154" t="s">
        <v>150</v>
      </c>
      <c r="M36" s="205" t="s">
        <v>150</v>
      </c>
      <c r="N36" s="154" t="s">
        <v>150</v>
      </c>
      <c r="O36" s="205" t="s">
        <v>150</v>
      </c>
      <c r="P36" s="154" t="s">
        <v>150</v>
      </c>
      <c r="Q36" s="205" t="s">
        <v>150</v>
      </c>
      <c r="R36" s="154" t="s">
        <v>150</v>
      </c>
      <c r="S36" s="205" t="s">
        <v>150</v>
      </c>
      <c r="T36" s="154" t="s">
        <v>150</v>
      </c>
    </row>
    <row r="37" spans="1:20">
      <c r="A37" s="2"/>
      <c r="B37" s="27">
        <v>33</v>
      </c>
      <c r="C37" s="98" t="s">
        <v>43</v>
      </c>
      <c r="D37" s="205" t="s">
        <v>188</v>
      </c>
      <c r="E37" s="205" t="s">
        <v>150</v>
      </c>
      <c r="F37" s="154" t="s">
        <v>150</v>
      </c>
      <c r="G37" s="205" t="s">
        <v>150</v>
      </c>
      <c r="H37" s="154" t="s">
        <v>150</v>
      </c>
      <c r="I37" s="205" t="s">
        <v>150</v>
      </c>
      <c r="J37" s="154" t="s">
        <v>150</v>
      </c>
      <c r="K37" s="205" t="s">
        <v>150</v>
      </c>
      <c r="L37" s="154" t="s">
        <v>150</v>
      </c>
      <c r="M37" s="205" t="s">
        <v>150</v>
      </c>
      <c r="N37" s="154" t="s">
        <v>150</v>
      </c>
      <c r="O37" s="205" t="s">
        <v>150</v>
      </c>
      <c r="P37" s="154" t="s">
        <v>150</v>
      </c>
      <c r="Q37" s="205" t="s">
        <v>150</v>
      </c>
      <c r="R37" s="154" t="s">
        <v>150</v>
      </c>
      <c r="S37" s="205" t="s">
        <v>150</v>
      </c>
      <c r="T37" s="154" t="s">
        <v>150</v>
      </c>
    </row>
    <row r="38" spans="1:20">
      <c r="A38" s="2"/>
      <c r="B38" s="27">
        <v>34</v>
      </c>
      <c r="C38" s="98" t="s">
        <v>45</v>
      </c>
      <c r="D38" s="151">
        <v>11867</v>
      </c>
      <c r="E38" s="151">
        <v>2901</v>
      </c>
      <c r="F38" s="78">
        <v>0.23800000000000002</v>
      </c>
      <c r="G38" s="151">
        <v>6470</v>
      </c>
      <c r="H38" s="78">
        <v>0.53700000000000003</v>
      </c>
      <c r="I38" s="151">
        <v>3887</v>
      </c>
      <c r="J38" s="78">
        <v>0.318</v>
      </c>
      <c r="K38" s="151">
        <v>7340</v>
      </c>
      <c r="L38" s="78">
        <v>0.61199999999999999</v>
      </c>
      <c r="M38" s="151">
        <v>2519</v>
      </c>
      <c r="N38" s="78">
        <v>0.214</v>
      </c>
      <c r="O38" s="151">
        <v>1487</v>
      </c>
      <c r="P38" s="78">
        <v>0.12300000000000001</v>
      </c>
      <c r="Q38" s="151">
        <v>6833</v>
      </c>
      <c r="R38" s="78">
        <v>0.56700000000000006</v>
      </c>
      <c r="S38" s="151">
        <v>4036</v>
      </c>
      <c r="T38" s="78">
        <v>0.33700000000000002</v>
      </c>
    </row>
    <row r="39" spans="1:20">
      <c r="A39" s="2"/>
      <c r="B39" s="27">
        <v>35</v>
      </c>
      <c r="C39" s="156" t="s">
        <v>2</v>
      </c>
      <c r="D39" s="151">
        <v>25270</v>
      </c>
      <c r="E39" s="151">
        <v>6368</v>
      </c>
      <c r="F39" s="78">
        <v>0.248</v>
      </c>
      <c r="G39" s="151">
        <v>13728</v>
      </c>
      <c r="H39" s="78">
        <v>0.53500000000000003</v>
      </c>
      <c r="I39" s="151">
        <v>9055</v>
      </c>
      <c r="J39" s="78">
        <v>0.35100000000000003</v>
      </c>
      <c r="K39" s="151">
        <v>15541</v>
      </c>
      <c r="L39" s="78">
        <v>0.60699999999999998</v>
      </c>
      <c r="M39" s="151">
        <v>5436</v>
      </c>
      <c r="N39" s="78">
        <v>0.215</v>
      </c>
      <c r="O39" s="151">
        <v>3456</v>
      </c>
      <c r="P39" s="78">
        <v>0.13300000000000001</v>
      </c>
      <c r="Q39" s="151">
        <v>14209</v>
      </c>
      <c r="R39" s="78">
        <v>0.55700000000000005</v>
      </c>
      <c r="S39" s="151">
        <v>8892</v>
      </c>
      <c r="T39" s="78">
        <v>0.34899999999999998</v>
      </c>
    </row>
    <row r="40" spans="1:20">
      <c r="A40" s="2"/>
      <c r="B40" s="27">
        <v>36</v>
      </c>
      <c r="C40" s="156" t="s">
        <v>3</v>
      </c>
      <c r="D40" s="151">
        <v>5964</v>
      </c>
      <c r="E40" s="151">
        <v>1548</v>
      </c>
      <c r="F40" s="78">
        <v>0.254</v>
      </c>
      <c r="G40" s="151">
        <v>3390</v>
      </c>
      <c r="H40" s="78">
        <v>0.56200000000000006</v>
      </c>
      <c r="I40" s="151">
        <v>2274</v>
      </c>
      <c r="J40" s="78">
        <v>0.37200000000000005</v>
      </c>
      <c r="K40" s="151">
        <v>3968</v>
      </c>
      <c r="L40" s="78">
        <v>0.65700000000000003</v>
      </c>
      <c r="M40" s="151">
        <v>1389</v>
      </c>
      <c r="N40" s="78">
        <v>0.22899999999999998</v>
      </c>
      <c r="O40" s="151">
        <v>831</v>
      </c>
      <c r="P40" s="78">
        <v>0.13400000000000001</v>
      </c>
      <c r="Q40" s="151">
        <v>3470</v>
      </c>
      <c r="R40" s="78">
        <v>0.57499999999999996</v>
      </c>
      <c r="S40" s="151">
        <v>2312</v>
      </c>
      <c r="T40" s="78">
        <v>0.38299999999999995</v>
      </c>
    </row>
    <row r="41" spans="1:20">
      <c r="A41" s="2"/>
      <c r="B41" s="27">
        <v>37</v>
      </c>
      <c r="C41" s="156" t="s">
        <v>4</v>
      </c>
      <c r="D41" s="151">
        <v>18207</v>
      </c>
      <c r="E41" s="151">
        <v>4824</v>
      </c>
      <c r="F41" s="78">
        <v>0.25800000000000001</v>
      </c>
      <c r="G41" s="151">
        <v>9940</v>
      </c>
      <c r="H41" s="78">
        <v>0.53500000000000003</v>
      </c>
      <c r="I41" s="151">
        <v>6779</v>
      </c>
      <c r="J41" s="78">
        <v>0.36</v>
      </c>
      <c r="K41" s="151">
        <v>11401</v>
      </c>
      <c r="L41" s="78">
        <v>0.61499999999999999</v>
      </c>
      <c r="M41" s="151">
        <v>4459</v>
      </c>
      <c r="N41" s="78">
        <v>0.23899999999999999</v>
      </c>
      <c r="O41" s="151">
        <v>2507</v>
      </c>
      <c r="P41" s="78">
        <v>0.13500000000000001</v>
      </c>
      <c r="Q41" s="151">
        <v>10523</v>
      </c>
      <c r="R41" s="78">
        <v>0.56600000000000006</v>
      </c>
      <c r="S41" s="151">
        <v>6812</v>
      </c>
      <c r="T41" s="78">
        <v>0.371</v>
      </c>
    </row>
    <row r="42" spans="1:20">
      <c r="A42" s="2"/>
      <c r="B42" s="27">
        <v>38</v>
      </c>
      <c r="C42" s="98" t="s">
        <v>46</v>
      </c>
      <c r="D42" s="151">
        <v>3620</v>
      </c>
      <c r="E42" s="151">
        <v>936</v>
      </c>
      <c r="F42" s="78">
        <v>0.25900000000000001</v>
      </c>
      <c r="G42" s="151">
        <v>1993</v>
      </c>
      <c r="H42" s="78">
        <v>0.56100000000000005</v>
      </c>
      <c r="I42" s="151">
        <v>1242</v>
      </c>
      <c r="J42" s="78">
        <v>0.34299999999999997</v>
      </c>
      <c r="K42" s="151">
        <v>2251</v>
      </c>
      <c r="L42" s="78">
        <v>0.63200000000000001</v>
      </c>
      <c r="M42" s="151">
        <v>891</v>
      </c>
      <c r="N42" s="78">
        <v>0.25800000000000001</v>
      </c>
      <c r="O42" s="151">
        <v>516</v>
      </c>
      <c r="P42" s="78">
        <v>0.14000000000000001</v>
      </c>
      <c r="Q42" s="151">
        <v>2070</v>
      </c>
      <c r="R42" s="78">
        <v>0.57200000000000006</v>
      </c>
      <c r="S42" s="151">
        <v>1357</v>
      </c>
      <c r="T42" s="78">
        <v>0.375</v>
      </c>
    </row>
    <row r="43" spans="1:20">
      <c r="A43" s="2"/>
      <c r="B43" s="27">
        <v>39</v>
      </c>
      <c r="C43" s="98" t="s">
        <v>9</v>
      </c>
      <c r="D43" s="151">
        <v>20003</v>
      </c>
      <c r="E43" s="151">
        <v>5334</v>
      </c>
      <c r="F43" s="78">
        <v>0.26</v>
      </c>
      <c r="G43" s="151">
        <v>11134</v>
      </c>
      <c r="H43" s="78">
        <v>0.54899999999999993</v>
      </c>
      <c r="I43" s="151">
        <v>7311</v>
      </c>
      <c r="J43" s="78">
        <v>0.35399999999999998</v>
      </c>
      <c r="K43" s="151">
        <v>12629</v>
      </c>
      <c r="L43" s="78">
        <v>0.625</v>
      </c>
      <c r="M43" s="151">
        <v>4959</v>
      </c>
      <c r="N43" s="78">
        <v>0.24600000000000002</v>
      </c>
      <c r="O43" s="151">
        <v>3057</v>
      </c>
      <c r="P43" s="78">
        <v>0.14800000000000002</v>
      </c>
      <c r="Q43" s="151">
        <v>11618</v>
      </c>
      <c r="R43" s="78">
        <v>0.57200000000000006</v>
      </c>
      <c r="S43" s="151">
        <v>8013</v>
      </c>
      <c r="T43" s="78">
        <v>0.39700000000000002</v>
      </c>
    </row>
    <row r="44" spans="1:20">
      <c r="A44" s="2"/>
      <c r="B44" s="27">
        <v>40</v>
      </c>
      <c r="C44" s="98" t="s">
        <v>47</v>
      </c>
      <c r="D44" s="151">
        <v>5486</v>
      </c>
      <c r="E44" s="151">
        <v>1262</v>
      </c>
      <c r="F44" s="78">
        <v>0.22800000000000001</v>
      </c>
      <c r="G44" s="151">
        <v>2961</v>
      </c>
      <c r="H44" s="78">
        <v>0.53200000000000003</v>
      </c>
      <c r="I44" s="151">
        <v>1839</v>
      </c>
      <c r="J44" s="78">
        <v>0.33200000000000002</v>
      </c>
      <c r="K44" s="151">
        <v>3277</v>
      </c>
      <c r="L44" s="78">
        <v>0.58899999999999997</v>
      </c>
      <c r="M44" s="151">
        <v>1154</v>
      </c>
      <c r="N44" s="78">
        <v>0.21</v>
      </c>
      <c r="O44" s="151">
        <v>629</v>
      </c>
      <c r="P44" s="78">
        <v>0.11699999999999999</v>
      </c>
      <c r="Q44" s="151">
        <v>2888</v>
      </c>
      <c r="R44" s="78">
        <v>0.52500000000000002</v>
      </c>
      <c r="S44" s="151">
        <v>1738</v>
      </c>
      <c r="T44" s="78">
        <v>0.312</v>
      </c>
    </row>
    <row r="45" spans="1:20">
      <c r="A45" s="2"/>
      <c r="B45" s="27">
        <v>41</v>
      </c>
      <c r="C45" s="98" t="s">
        <v>14</v>
      </c>
      <c r="D45" s="151">
        <v>9912</v>
      </c>
      <c r="E45" s="151">
        <v>242</v>
      </c>
      <c r="F45" s="78">
        <v>2.5000000000000001E-2</v>
      </c>
      <c r="G45" s="151">
        <v>397</v>
      </c>
      <c r="H45" s="78">
        <v>4.0999999999999995E-2</v>
      </c>
      <c r="I45" s="151">
        <v>275</v>
      </c>
      <c r="J45" s="78">
        <v>2.7999999999999997E-2</v>
      </c>
      <c r="K45" s="151">
        <v>441</v>
      </c>
      <c r="L45" s="78">
        <v>4.5999999999999999E-2</v>
      </c>
      <c r="M45" s="151">
        <v>206</v>
      </c>
      <c r="N45" s="78">
        <v>2.2000000000000002E-2</v>
      </c>
      <c r="O45" s="151">
        <v>143</v>
      </c>
      <c r="P45" s="78">
        <v>1.3999999999999999E-2</v>
      </c>
      <c r="Q45" s="151">
        <v>411</v>
      </c>
      <c r="R45" s="78">
        <v>4.2000000000000003E-2</v>
      </c>
      <c r="S45" s="151">
        <v>263</v>
      </c>
      <c r="T45" s="78">
        <v>2.7000000000000003E-2</v>
      </c>
    </row>
    <row r="46" spans="1:20">
      <c r="A46" s="2"/>
      <c r="B46" s="27">
        <v>42</v>
      </c>
      <c r="C46" s="98" t="s">
        <v>15</v>
      </c>
      <c r="D46" s="205">
        <v>22153</v>
      </c>
      <c r="E46" s="205">
        <v>5590</v>
      </c>
      <c r="F46" s="154">
        <v>0.254</v>
      </c>
      <c r="G46" s="205">
        <v>11934</v>
      </c>
      <c r="H46" s="154">
        <v>0.53</v>
      </c>
      <c r="I46" s="205">
        <v>7632</v>
      </c>
      <c r="J46" s="154">
        <v>0.33700000000000002</v>
      </c>
      <c r="K46" s="205">
        <v>13623</v>
      </c>
      <c r="L46" s="154">
        <v>0.60799999999999998</v>
      </c>
      <c r="M46" s="205">
        <v>5237</v>
      </c>
      <c r="N46" s="154">
        <v>0.24</v>
      </c>
      <c r="O46" s="205">
        <v>3120</v>
      </c>
      <c r="P46" s="154">
        <v>0.13699999999999998</v>
      </c>
      <c r="Q46" s="205">
        <v>12193</v>
      </c>
      <c r="R46" s="154">
        <v>0.54799999999999993</v>
      </c>
      <c r="S46" s="205">
        <v>8093</v>
      </c>
      <c r="T46" s="154">
        <v>0.36399999999999999</v>
      </c>
    </row>
    <row r="47" spans="1:20">
      <c r="A47" s="2"/>
      <c r="B47" s="27">
        <v>43</v>
      </c>
      <c r="C47" s="98" t="s">
        <v>10</v>
      </c>
      <c r="D47" s="151">
        <v>12927</v>
      </c>
      <c r="E47" s="151">
        <v>3357</v>
      </c>
      <c r="F47" s="78">
        <v>0.254</v>
      </c>
      <c r="G47" s="151">
        <v>6870</v>
      </c>
      <c r="H47" s="78">
        <v>0.51900000000000002</v>
      </c>
      <c r="I47" s="151">
        <v>4408</v>
      </c>
      <c r="J47" s="78">
        <v>0.33299999999999996</v>
      </c>
      <c r="K47" s="151">
        <v>7869</v>
      </c>
      <c r="L47" s="78">
        <v>0.59699999999999998</v>
      </c>
      <c r="M47" s="151">
        <v>3367</v>
      </c>
      <c r="N47" s="78">
        <v>0.25700000000000001</v>
      </c>
      <c r="O47" s="151">
        <v>1854</v>
      </c>
      <c r="P47" s="78">
        <v>0.13699999999999998</v>
      </c>
      <c r="Q47" s="151">
        <v>7184</v>
      </c>
      <c r="R47" s="78">
        <v>0.54700000000000004</v>
      </c>
      <c r="S47" s="151">
        <v>4810</v>
      </c>
      <c r="T47" s="78">
        <v>0.36899999999999999</v>
      </c>
    </row>
    <row r="48" spans="1:20">
      <c r="A48" s="2"/>
      <c r="B48" s="27">
        <v>44</v>
      </c>
      <c r="C48" s="98" t="s">
        <v>22</v>
      </c>
      <c r="D48" s="151">
        <v>18165</v>
      </c>
      <c r="E48" s="151">
        <v>4706</v>
      </c>
      <c r="F48" s="78">
        <v>0.254</v>
      </c>
      <c r="G48" s="151">
        <v>9740</v>
      </c>
      <c r="H48" s="78">
        <v>0.52900000000000003</v>
      </c>
      <c r="I48" s="151">
        <v>6101</v>
      </c>
      <c r="J48" s="78">
        <v>0.33100000000000002</v>
      </c>
      <c r="K48" s="151">
        <v>11070</v>
      </c>
      <c r="L48" s="78">
        <v>0.60399999999999998</v>
      </c>
      <c r="M48" s="151">
        <v>4092</v>
      </c>
      <c r="N48" s="78">
        <v>0.22600000000000001</v>
      </c>
      <c r="O48" s="151">
        <v>2503</v>
      </c>
      <c r="P48" s="78">
        <v>0.13400000000000001</v>
      </c>
      <c r="Q48" s="151">
        <v>10398</v>
      </c>
      <c r="R48" s="78">
        <v>0.56499999999999995</v>
      </c>
      <c r="S48" s="151">
        <v>6114</v>
      </c>
      <c r="T48" s="78">
        <v>0.33600000000000002</v>
      </c>
    </row>
    <row r="49" spans="1:20">
      <c r="A49" s="2"/>
      <c r="B49" s="27">
        <v>45</v>
      </c>
      <c r="C49" s="98" t="s">
        <v>48</v>
      </c>
      <c r="D49" s="151">
        <v>6289</v>
      </c>
      <c r="E49" s="151">
        <v>1630</v>
      </c>
      <c r="F49" s="78">
        <v>0.25900000000000001</v>
      </c>
      <c r="G49" s="151">
        <v>3660</v>
      </c>
      <c r="H49" s="78">
        <v>0.57600000000000007</v>
      </c>
      <c r="I49" s="151">
        <v>2299</v>
      </c>
      <c r="J49" s="78">
        <v>0.35700000000000004</v>
      </c>
      <c r="K49" s="151">
        <v>4049</v>
      </c>
      <c r="L49" s="78">
        <v>0.64200000000000002</v>
      </c>
      <c r="M49" s="151">
        <v>1420</v>
      </c>
      <c r="N49" s="78">
        <v>0.22600000000000001</v>
      </c>
      <c r="O49" s="151">
        <v>875</v>
      </c>
      <c r="P49" s="78">
        <v>0.13500000000000001</v>
      </c>
      <c r="Q49" s="151">
        <v>3673</v>
      </c>
      <c r="R49" s="78">
        <v>0.57999999999999996</v>
      </c>
      <c r="S49" s="151">
        <v>2291</v>
      </c>
      <c r="T49" s="78">
        <v>0.36499999999999999</v>
      </c>
    </row>
    <row r="50" spans="1:20">
      <c r="A50" s="2"/>
      <c r="B50" s="27">
        <v>46</v>
      </c>
      <c r="C50" s="98" t="s">
        <v>26</v>
      </c>
      <c r="D50" s="151">
        <v>7451</v>
      </c>
      <c r="E50" s="151">
        <v>1564</v>
      </c>
      <c r="F50" s="78">
        <v>0.20600000000000002</v>
      </c>
      <c r="G50" s="151">
        <v>3915</v>
      </c>
      <c r="H50" s="78">
        <v>0.51700000000000002</v>
      </c>
      <c r="I50" s="151">
        <v>2473</v>
      </c>
      <c r="J50" s="78">
        <v>0.32400000000000001</v>
      </c>
      <c r="K50" s="151">
        <v>4418</v>
      </c>
      <c r="L50" s="78">
        <v>0.58499999999999996</v>
      </c>
      <c r="M50" s="151">
        <v>1497</v>
      </c>
      <c r="N50" s="78">
        <v>0.2</v>
      </c>
      <c r="O50" s="151">
        <v>918</v>
      </c>
      <c r="P50" s="78">
        <v>0.124</v>
      </c>
      <c r="Q50" s="151">
        <v>4110</v>
      </c>
      <c r="R50" s="78">
        <v>0.54400000000000004</v>
      </c>
      <c r="S50" s="151">
        <v>2538</v>
      </c>
      <c r="T50" s="78">
        <v>0.33299999999999996</v>
      </c>
    </row>
    <row r="51" spans="1:20">
      <c r="A51" s="2"/>
      <c r="B51" s="27">
        <v>47</v>
      </c>
      <c r="C51" s="98" t="s">
        <v>16</v>
      </c>
      <c r="D51" s="151">
        <v>13758</v>
      </c>
      <c r="E51" s="151">
        <v>3430</v>
      </c>
      <c r="F51" s="78">
        <v>0.248</v>
      </c>
      <c r="G51" s="151">
        <v>6955</v>
      </c>
      <c r="H51" s="78">
        <v>0.498</v>
      </c>
      <c r="I51" s="151">
        <v>4449</v>
      </c>
      <c r="J51" s="78">
        <v>0.32100000000000001</v>
      </c>
      <c r="K51" s="151">
        <v>7841</v>
      </c>
      <c r="L51" s="78">
        <v>0.56399999999999995</v>
      </c>
      <c r="M51" s="151">
        <v>2844</v>
      </c>
      <c r="N51" s="78">
        <v>0.20699999999999999</v>
      </c>
      <c r="O51" s="151">
        <v>1730</v>
      </c>
      <c r="P51" s="78">
        <v>0.128</v>
      </c>
      <c r="Q51" s="151">
        <v>7122</v>
      </c>
      <c r="R51" s="78">
        <v>0.51400000000000001</v>
      </c>
      <c r="S51" s="151">
        <v>4680</v>
      </c>
      <c r="T51" s="78">
        <v>0.33700000000000002</v>
      </c>
    </row>
    <row r="52" spans="1:20">
      <c r="A52" s="2"/>
      <c r="B52" s="27">
        <v>48</v>
      </c>
      <c r="C52" s="98" t="s">
        <v>27</v>
      </c>
      <c r="D52" s="151">
        <v>7348</v>
      </c>
      <c r="E52" s="151">
        <v>1815</v>
      </c>
      <c r="F52" s="78">
        <v>0.249</v>
      </c>
      <c r="G52" s="151">
        <v>3866</v>
      </c>
      <c r="H52" s="78">
        <v>0.52900000000000003</v>
      </c>
      <c r="I52" s="151">
        <v>2620</v>
      </c>
      <c r="J52" s="78">
        <v>0.35399999999999998</v>
      </c>
      <c r="K52" s="151">
        <v>4505</v>
      </c>
      <c r="L52" s="78">
        <v>0.61599999999999999</v>
      </c>
      <c r="M52" s="151">
        <v>1667</v>
      </c>
      <c r="N52" s="78">
        <v>0.22500000000000001</v>
      </c>
      <c r="O52" s="151">
        <v>1095</v>
      </c>
      <c r="P52" s="78">
        <v>0.14499999999999999</v>
      </c>
      <c r="Q52" s="151">
        <v>4223</v>
      </c>
      <c r="R52" s="78">
        <v>0.57200000000000006</v>
      </c>
      <c r="S52" s="151">
        <v>2423</v>
      </c>
      <c r="T52" s="78">
        <v>0.33</v>
      </c>
    </row>
    <row r="53" spans="1:20">
      <c r="A53" s="2"/>
      <c r="B53" s="27">
        <v>49</v>
      </c>
      <c r="C53" s="98" t="s">
        <v>28</v>
      </c>
      <c r="D53" s="151">
        <v>8242</v>
      </c>
      <c r="E53" s="151">
        <v>2092</v>
      </c>
      <c r="F53" s="78">
        <v>0.248</v>
      </c>
      <c r="G53" s="151">
        <v>4421</v>
      </c>
      <c r="H53" s="78">
        <v>0.52600000000000002</v>
      </c>
      <c r="I53" s="151">
        <v>2819</v>
      </c>
      <c r="J53" s="78">
        <v>0.33600000000000002</v>
      </c>
      <c r="K53" s="151">
        <v>4999</v>
      </c>
      <c r="L53" s="78">
        <v>0.59499999999999997</v>
      </c>
      <c r="M53" s="151">
        <v>1849</v>
      </c>
      <c r="N53" s="78">
        <v>0.221</v>
      </c>
      <c r="O53" s="151">
        <v>1186</v>
      </c>
      <c r="P53" s="78">
        <v>0.13900000000000001</v>
      </c>
      <c r="Q53" s="151">
        <v>4601</v>
      </c>
      <c r="R53" s="78">
        <v>0.54600000000000004</v>
      </c>
      <c r="S53" s="151">
        <v>2893</v>
      </c>
      <c r="T53" s="78">
        <v>0.33899999999999997</v>
      </c>
    </row>
    <row r="54" spans="1:20">
      <c r="A54" s="2"/>
      <c r="B54" s="27">
        <v>50</v>
      </c>
      <c r="C54" s="98" t="s">
        <v>17</v>
      </c>
      <c r="D54" s="151">
        <v>6153</v>
      </c>
      <c r="E54" s="151">
        <v>1479</v>
      </c>
      <c r="F54" s="78">
        <v>0.23399999999999999</v>
      </c>
      <c r="G54" s="151">
        <v>3458</v>
      </c>
      <c r="H54" s="78">
        <v>0.55000000000000004</v>
      </c>
      <c r="I54" s="151">
        <v>2137</v>
      </c>
      <c r="J54" s="78">
        <v>0.34299999999999997</v>
      </c>
      <c r="K54" s="151">
        <v>3891</v>
      </c>
      <c r="L54" s="78">
        <v>0.623</v>
      </c>
      <c r="M54" s="151">
        <v>1447</v>
      </c>
      <c r="N54" s="78">
        <v>0.23800000000000002</v>
      </c>
      <c r="O54" s="151">
        <v>823</v>
      </c>
      <c r="P54" s="78">
        <v>0.129</v>
      </c>
      <c r="Q54" s="151">
        <v>3586</v>
      </c>
      <c r="R54" s="78">
        <v>0.57399999999999995</v>
      </c>
      <c r="S54" s="151">
        <v>2295</v>
      </c>
      <c r="T54" s="78">
        <v>0.36700000000000005</v>
      </c>
    </row>
    <row r="55" spans="1:20">
      <c r="A55" s="2"/>
      <c r="B55" s="27">
        <v>51</v>
      </c>
      <c r="C55" s="98" t="s">
        <v>49</v>
      </c>
      <c r="D55" s="180">
        <v>9338</v>
      </c>
      <c r="E55" s="180">
        <v>2171</v>
      </c>
      <c r="F55" s="181">
        <v>0.22699999999999998</v>
      </c>
      <c r="G55" s="180">
        <v>4937</v>
      </c>
      <c r="H55" s="181">
        <v>0.51900000000000002</v>
      </c>
      <c r="I55" s="180">
        <v>3026</v>
      </c>
      <c r="J55" s="181">
        <v>0.314</v>
      </c>
      <c r="K55" s="180">
        <v>5579</v>
      </c>
      <c r="L55" s="181">
        <v>0.59099999999999997</v>
      </c>
      <c r="M55" s="180">
        <v>2007</v>
      </c>
      <c r="N55" s="181">
        <v>0.215</v>
      </c>
      <c r="O55" s="180">
        <v>1261</v>
      </c>
      <c r="P55" s="181">
        <v>0.13300000000000001</v>
      </c>
      <c r="Q55" s="180">
        <v>5105</v>
      </c>
      <c r="R55" s="181">
        <v>0.54500000000000004</v>
      </c>
      <c r="S55" s="180">
        <v>3048</v>
      </c>
      <c r="T55" s="181">
        <v>0.32700000000000001</v>
      </c>
    </row>
    <row r="56" spans="1:20">
      <c r="A56" s="2"/>
      <c r="B56" s="27">
        <v>52</v>
      </c>
      <c r="C56" s="156" t="s">
        <v>5</v>
      </c>
      <c r="D56" s="151">
        <v>6090</v>
      </c>
      <c r="E56" s="151">
        <v>1521</v>
      </c>
      <c r="F56" s="78">
        <v>0.24399999999999999</v>
      </c>
      <c r="G56" s="151">
        <v>3372</v>
      </c>
      <c r="H56" s="78">
        <v>0.54899999999999993</v>
      </c>
      <c r="I56" s="151">
        <v>2202</v>
      </c>
      <c r="J56" s="78">
        <v>0.35299999999999998</v>
      </c>
      <c r="K56" s="151">
        <v>3891</v>
      </c>
      <c r="L56" s="78">
        <v>0.63700000000000001</v>
      </c>
      <c r="M56" s="151">
        <v>1397</v>
      </c>
      <c r="N56" s="78">
        <v>0.23300000000000001</v>
      </c>
      <c r="O56" s="151">
        <v>826</v>
      </c>
      <c r="P56" s="78">
        <v>0.13400000000000001</v>
      </c>
      <c r="Q56" s="151">
        <v>3554</v>
      </c>
      <c r="R56" s="78">
        <v>0.58399999999999996</v>
      </c>
      <c r="S56" s="151">
        <v>2521</v>
      </c>
      <c r="T56" s="78">
        <v>0.41899999999999998</v>
      </c>
    </row>
    <row r="57" spans="1:20">
      <c r="A57" s="2"/>
      <c r="B57" s="27">
        <v>53</v>
      </c>
      <c r="C57" s="98" t="s">
        <v>23</v>
      </c>
      <c r="D57" s="151">
        <v>4126</v>
      </c>
      <c r="E57" s="151">
        <v>1177</v>
      </c>
      <c r="F57" s="78">
        <v>0.27500000000000002</v>
      </c>
      <c r="G57" s="151">
        <v>2361</v>
      </c>
      <c r="H57" s="78">
        <v>0.55799999999999994</v>
      </c>
      <c r="I57" s="151">
        <v>1464</v>
      </c>
      <c r="J57" s="78">
        <v>0.34499999999999997</v>
      </c>
      <c r="K57" s="151">
        <v>2634</v>
      </c>
      <c r="L57" s="78">
        <v>0.621</v>
      </c>
      <c r="M57" s="151">
        <v>1038</v>
      </c>
      <c r="N57" s="78">
        <v>0.249</v>
      </c>
      <c r="O57" s="151">
        <v>572</v>
      </c>
      <c r="P57" s="78">
        <v>0.13300000000000001</v>
      </c>
      <c r="Q57" s="151">
        <v>2477</v>
      </c>
      <c r="R57" s="78">
        <v>0.58499999999999996</v>
      </c>
      <c r="S57" s="151">
        <v>1464</v>
      </c>
      <c r="T57" s="78">
        <v>0.34700000000000003</v>
      </c>
    </row>
    <row r="58" spans="1:20">
      <c r="A58" s="2"/>
      <c r="B58" s="27">
        <v>54</v>
      </c>
      <c r="C58" s="98" t="s">
        <v>29</v>
      </c>
      <c r="D58" s="151">
        <v>6773</v>
      </c>
      <c r="E58" s="151">
        <v>1655</v>
      </c>
      <c r="F58" s="78">
        <v>0.23899999999999999</v>
      </c>
      <c r="G58" s="151">
        <v>3666</v>
      </c>
      <c r="H58" s="78">
        <v>0.53500000000000003</v>
      </c>
      <c r="I58" s="151">
        <v>2269</v>
      </c>
      <c r="J58" s="78">
        <v>0.33</v>
      </c>
      <c r="K58" s="151">
        <v>4125</v>
      </c>
      <c r="L58" s="78">
        <v>0.60199999999999998</v>
      </c>
      <c r="M58" s="151">
        <v>1605</v>
      </c>
      <c r="N58" s="78">
        <v>0.23600000000000002</v>
      </c>
      <c r="O58" s="151">
        <v>907</v>
      </c>
      <c r="P58" s="78">
        <v>0.13</v>
      </c>
      <c r="Q58" s="151">
        <v>3705</v>
      </c>
      <c r="R58" s="78">
        <v>0.54100000000000004</v>
      </c>
      <c r="S58" s="151">
        <v>2459</v>
      </c>
      <c r="T58" s="78">
        <v>0.35799999999999998</v>
      </c>
    </row>
    <row r="59" spans="1:20">
      <c r="A59" s="2"/>
      <c r="B59" s="27">
        <v>55</v>
      </c>
      <c r="C59" s="98" t="s">
        <v>18</v>
      </c>
      <c r="D59" s="151">
        <v>8054</v>
      </c>
      <c r="E59" s="151">
        <v>1868</v>
      </c>
      <c r="F59" s="78">
        <v>0.22699999999999998</v>
      </c>
      <c r="G59" s="151">
        <v>3974</v>
      </c>
      <c r="H59" s="78">
        <v>0.48299999999999998</v>
      </c>
      <c r="I59" s="151">
        <v>2576</v>
      </c>
      <c r="J59" s="78">
        <v>0.313</v>
      </c>
      <c r="K59" s="151">
        <v>4508</v>
      </c>
      <c r="L59" s="78">
        <v>0.55299999999999994</v>
      </c>
      <c r="M59" s="151">
        <v>1596</v>
      </c>
      <c r="N59" s="78">
        <v>0.19800000000000001</v>
      </c>
      <c r="O59" s="151">
        <v>1042</v>
      </c>
      <c r="P59" s="78">
        <v>0.127</v>
      </c>
      <c r="Q59" s="151">
        <v>4147</v>
      </c>
      <c r="R59" s="78">
        <v>0.50800000000000001</v>
      </c>
      <c r="S59" s="151">
        <v>2508</v>
      </c>
      <c r="T59" s="78">
        <v>0.311</v>
      </c>
    </row>
    <row r="60" spans="1:20">
      <c r="A60" s="2"/>
      <c r="B60" s="27">
        <v>56</v>
      </c>
      <c r="C60" s="98" t="s">
        <v>11</v>
      </c>
      <c r="D60" s="151">
        <v>4368</v>
      </c>
      <c r="E60" s="151">
        <v>836</v>
      </c>
      <c r="F60" s="78">
        <v>0.192</v>
      </c>
      <c r="G60" s="151">
        <v>1744</v>
      </c>
      <c r="H60" s="78">
        <v>0.4</v>
      </c>
      <c r="I60" s="151">
        <v>1147</v>
      </c>
      <c r="J60" s="78">
        <v>0.25900000000000001</v>
      </c>
      <c r="K60" s="151">
        <v>1959</v>
      </c>
      <c r="L60" s="78">
        <v>0.45399999999999996</v>
      </c>
      <c r="M60" s="151">
        <v>759</v>
      </c>
      <c r="N60" s="78">
        <v>0.17800000000000002</v>
      </c>
      <c r="O60" s="151">
        <v>386</v>
      </c>
      <c r="P60" s="78">
        <v>8.6999999999999994E-2</v>
      </c>
      <c r="Q60" s="151">
        <v>1799</v>
      </c>
      <c r="R60" s="78">
        <v>0.41899999999999998</v>
      </c>
      <c r="S60" s="151">
        <v>1113</v>
      </c>
      <c r="T60" s="78">
        <v>0.255</v>
      </c>
    </row>
    <row r="61" spans="1:20">
      <c r="A61" s="2"/>
      <c r="B61" s="27">
        <v>57</v>
      </c>
      <c r="C61" s="98" t="s">
        <v>50</v>
      </c>
      <c r="D61" s="151">
        <v>3704</v>
      </c>
      <c r="E61" s="151">
        <v>839</v>
      </c>
      <c r="F61" s="78">
        <v>0.21899999999999997</v>
      </c>
      <c r="G61" s="151">
        <v>2121</v>
      </c>
      <c r="H61" s="78">
        <v>0.56700000000000006</v>
      </c>
      <c r="I61" s="151">
        <v>1298</v>
      </c>
      <c r="J61" s="78">
        <v>0.34</v>
      </c>
      <c r="K61" s="151">
        <v>2377</v>
      </c>
      <c r="L61" s="78">
        <v>0.63700000000000001</v>
      </c>
      <c r="M61" s="151">
        <v>912</v>
      </c>
      <c r="N61" s="78">
        <v>0.24399999999999999</v>
      </c>
      <c r="O61" s="151">
        <v>495</v>
      </c>
      <c r="P61" s="78">
        <v>0.13400000000000001</v>
      </c>
      <c r="Q61" s="151">
        <v>2237</v>
      </c>
      <c r="R61" s="78">
        <v>0.60199999999999998</v>
      </c>
      <c r="S61" s="151">
        <v>1311</v>
      </c>
      <c r="T61" s="78">
        <v>0.34799999999999998</v>
      </c>
    </row>
    <row r="62" spans="1:20">
      <c r="A62" s="2"/>
      <c r="B62" s="27">
        <v>58</v>
      </c>
      <c r="C62" s="98" t="s">
        <v>30</v>
      </c>
      <c r="D62" s="151">
        <v>3863</v>
      </c>
      <c r="E62" s="151">
        <v>1013</v>
      </c>
      <c r="F62" s="78">
        <v>0.26</v>
      </c>
      <c r="G62" s="151">
        <v>2081</v>
      </c>
      <c r="H62" s="78">
        <v>0.53900000000000003</v>
      </c>
      <c r="I62" s="151">
        <v>1285</v>
      </c>
      <c r="J62" s="78">
        <v>0.33700000000000002</v>
      </c>
      <c r="K62" s="151">
        <v>2370</v>
      </c>
      <c r="L62" s="78">
        <v>0.61199999999999999</v>
      </c>
      <c r="M62" s="151">
        <v>856</v>
      </c>
      <c r="N62" s="78">
        <v>0.223</v>
      </c>
      <c r="O62" s="151">
        <v>567</v>
      </c>
      <c r="P62" s="78">
        <v>0.14400000000000002</v>
      </c>
      <c r="Q62" s="151">
        <v>2157</v>
      </c>
      <c r="R62" s="78">
        <v>0.55500000000000005</v>
      </c>
      <c r="S62" s="151">
        <v>1390</v>
      </c>
      <c r="T62" s="78">
        <v>0.36</v>
      </c>
    </row>
    <row r="63" spans="1:20">
      <c r="A63" s="2"/>
      <c r="B63" s="27">
        <v>59</v>
      </c>
      <c r="C63" s="98" t="s">
        <v>24</v>
      </c>
      <c r="D63" s="151">
        <v>33884</v>
      </c>
      <c r="E63" s="151">
        <v>8723</v>
      </c>
      <c r="F63" s="78">
        <v>0.252</v>
      </c>
      <c r="G63" s="151">
        <v>18143</v>
      </c>
      <c r="H63" s="78">
        <v>0.52700000000000002</v>
      </c>
      <c r="I63" s="151">
        <v>11585</v>
      </c>
      <c r="J63" s="78">
        <v>0.33399999999999996</v>
      </c>
      <c r="K63" s="151">
        <v>20457</v>
      </c>
      <c r="L63" s="78">
        <v>0.59499999999999997</v>
      </c>
      <c r="M63" s="151">
        <v>7264</v>
      </c>
      <c r="N63" s="78">
        <v>0.215</v>
      </c>
      <c r="O63" s="151">
        <v>4696</v>
      </c>
      <c r="P63" s="78">
        <v>0.13600000000000001</v>
      </c>
      <c r="Q63" s="151">
        <v>19334</v>
      </c>
      <c r="R63" s="78">
        <v>0.56499999999999995</v>
      </c>
      <c r="S63" s="151">
        <v>11059</v>
      </c>
      <c r="T63" s="78">
        <v>0.32200000000000001</v>
      </c>
    </row>
    <row r="64" spans="1:20">
      <c r="A64" s="2"/>
      <c r="B64" s="27">
        <v>60</v>
      </c>
      <c r="C64" s="98" t="s">
        <v>51</v>
      </c>
      <c r="D64" s="151">
        <v>3674</v>
      </c>
      <c r="E64" s="151">
        <v>924</v>
      </c>
      <c r="F64" s="78">
        <v>0.251</v>
      </c>
      <c r="G64" s="151">
        <v>2077</v>
      </c>
      <c r="H64" s="78">
        <v>0.56499999999999995</v>
      </c>
      <c r="I64" s="151">
        <v>1271</v>
      </c>
      <c r="J64" s="78">
        <v>0.34399999999999997</v>
      </c>
      <c r="K64" s="151">
        <v>2379</v>
      </c>
      <c r="L64" s="78">
        <v>0.64800000000000002</v>
      </c>
      <c r="M64" s="151">
        <v>914</v>
      </c>
      <c r="N64" s="78">
        <v>0.253</v>
      </c>
      <c r="O64" s="151">
        <v>498</v>
      </c>
      <c r="P64" s="78">
        <v>0.129</v>
      </c>
      <c r="Q64" s="151">
        <v>2129</v>
      </c>
      <c r="R64" s="78">
        <v>0.57399999999999995</v>
      </c>
      <c r="S64" s="151">
        <v>1288</v>
      </c>
      <c r="T64" s="78">
        <v>0.34899999999999998</v>
      </c>
    </row>
    <row r="65" spans="1:20">
      <c r="A65" s="2"/>
      <c r="B65" s="27">
        <v>61</v>
      </c>
      <c r="C65" s="98" t="s">
        <v>19</v>
      </c>
      <c r="D65" s="151">
        <v>2933</v>
      </c>
      <c r="E65" s="151">
        <v>708</v>
      </c>
      <c r="F65" s="78">
        <v>0.22800000000000001</v>
      </c>
      <c r="G65" s="151">
        <v>1538</v>
      </c>
      <c r="H65" s="78">
        <v>0.51100000000000001</v>
      </c>
      <c r="I65" s="151">
        <v>959</v>
      </c>
      <c r="J65" s="78">
        <v>0.316</v>
      </c>
      <c r="K65" s="151">
        <v>1764</v>
      </c>
      <c r="L65" s="78">
        <v>0.59</v>
      </c>
      <c r="M65" s="151">
        <v>660</v>
      </c>
      <c r="N65" s="78">
        <v>0.22399999999999998</v>
      </c>
      <c r="O65" s="151">
        <v>401</v>
      </c>
      <c r="P65" s="78">
        <v>0.13699999999999998</v>
      </c>
      <c r="Q65" s="151">
        <v>1603</v>
      </c>
      <c r="R65" s="78">
        <v>0.54</v>
      </c>
      <c r="S65" s="151">
        <v>1055</v>
      </c>
      <c r="T65" s="78">
        <v>0.36</v>
      </c>
    </row>
    <row r="66" spans="1:20">
      <c r="A66" s="2"/>
      <c r="B66" s="27">
        <v>62</v>
      </c>
      <c r="C66" s="98" t="s">
        <v>20</v>
      </c>
      <c r="D66" s="151">
        <v>4142</v>
      </c>
      <c r="E66" s="151">
        <v>1072</v>
      </c>
      <c r="F66" s="78">
        <v>0.26</v>
      </c>
      <c r="G66" s="151">
        <v>2247</v>
      </c>
      <c r="H66" s="78">
        <v>0.53600000000000003</v>
      </c>
      <c r="I66" s="151">
        <v>1435</v>
      </c>
      <c r="J66" s="78">
        <v>0.34</v>
      </c>
      <c r="K66" s="151">
        <v>2557</v>
      </c>
      <c r="L66" s="78">
        <v>0.61599999999999999</v>
      </c>
      <c r="M66" s="151">
        <v>1004</v>
      </c>
      <c r="N66" s="78">
        <v>0.249</v>
      </c>
      <c r="O66" s="151">
        <v>568</v>
      </c>
      <c r="P66" s="78">
        <v>0.13400000000000001</v>
      </c>
      <c r="Q66" s="151">
        <v>2294</v>
      </c>
      <c r="R66" s="78">
        <v>0.55299999999999994</v>
      </c>
      <c r="S66" s="151">
        <v>1547</v>
      </c>
      <c r="T66" s="78">
        <v>0.373</v>
      </c>
    </row>
    <row r="67" spans="1:20">
      <c r="A67" s="2"/>
      <c r="B67" s="27">
        <v>63</v>
      </c>
      <c r="C67" s="98" t="s">
        <v>31</v>
      </c>
      <c r="D67" s="151">
        <v>3379</v>
      </c>
      <c r="E67" s="151">
        <v>802</v>
      </c>
      <c r="F67" s="78">
        <v>0.23699999999999999</v>
      </c>
      <c r="G67" s="151">
        <v>1807</v>
      </c>
      <c r="H67" s="78">
        <v>0.53</v>
      </c>
      <c r="I67" s="151">
        <v>1137</v>
      </c>
      <c r="J67" s="78">
        <v>0.33200000000000002</v>
      </c>
      <c r="K67" s="151">
        <v>2043</v>
      </c>
      <c r="L67" s="78">
        <v>0.60299999999999998</v>
      </c>
      <c r="M67" s="151">
        <v>753</v>
      </c>
      <c r="N67" s="78">
        <v>0.22800000000000001</v>
      </c>
      <c r="O67" s="151">
        <v>448</v>
      </c>
      <c r="P67" s="78">
        <v>0.13500000000000001</v>
      </c>
      <c r="Q67" s="151">
        <v>1870</v>
      </c>
      <c r="R67" s="78">
        <v>0.55299999999999994</v>
      </c>
      <c r="S67" s="151">
        <v>1180</v>
      </c>
      <c r="T67" s="78">
        <v>0.35</v>
      </c>
    </row>
    <row r="68" spans="1:20">
      <c r="A68" s="2"/>
      <c r="B68" s="27">
        <v>64</v>
      </c>
      <c r="C68" s="98" t="s">
        <v>52</v>
      </c>
      <c r="D68" s="151">
        <v>3702</v>
      </c>
      <c r="E68" s="151">
        <v>852</v>
      </c>
      <c r="F68" s="78">
        <v>0.22699999999999998</v>
      </c>
      <c r="G68" s="151">
        <v>2135</v>
      </c>
      <c r="H68" s="78">
        <v>0.56700000000000006</v>
      </c>
      <c r="I68" s="151">
        <v>1275</v>
      </c>
      <c r="J68" s="78">
        <v>0.33299999999999996</v>
      </c>
      <c r="K68" s="151">
        <v>2371</v>
      </c>
      <c r="L68" s="78">
        <v>0.629</v>
      </c>
      <c r="M68" s="151">
        <v>921</v>
      </c>
      <c r="N68" s="78">
        <v>0.253</v>
      </c>
      <c r="O68" s="151">
        <v>506</v>
      </c>
      <c r="P68" s="78">
        <v>0.13600000000000001</v>
      </c>
      <c r="Q68" s="151">
        <v>2212</v>
      </c>
      <c r="R68" s="78">
        <v>0.59099999999999997</v>
      </c>
      <c r="S68" s="151">
        <v>1274</v>
      </c>
      <c r="T68" s="78">
        <v>0.34799999999999998</v>
      </c>
    </row>
    <row r="69" spans="1:20">
      <c r="A69" s="2"/>
      <c r="B69" s="27">
        <v>65</v>
      </c>
      <c r="C69" s="98" t="s">
        <v>12</v>
      </c>
      <c r="D69" s="151">
        <v>1609</v>
      </c>
      <c r="E69" s="151">
        <v>449</v>
      </c>
      <c r="F69" s="78">
        <v>0.27200000000000002</v>
      </c>
      <c r="G69" s="151">
        <v>877</v>
      </c>
      <c r="H69" s="78">
        <v>0.53600000000000003</v>
      </c>
      <c r="I69" s="151">
        <v>510</v>
      </c>
      <c r="J69" s="78">
        <v>0.318</v>
      </c>
      <c r="K69" s="151">
        <v>998</v>
      </c>
      <c r="L69" s="78">
        <v>0.61</v>
      </c>
      <c r="M69" s="151">
        <v>367</v>
      </c>
      <c r="N69" s="78">
        <v>0.22800000000000001</v>
      </c>
      <c r="O69" s="151">
        <v>240</v>
      </c>
      <c r="P69" s="78">
        <v>0.14400000000000002</v>
      </c>
      <c r="Q69" s="151">
        <v>944</v>
      </c>
      <c r="R69" s="78">
        <v>0.57100000000000006</v>
      </c>
      <c r="S69" s="151">
        <v>682</v>
      </c>
      <c r="T69" s="78">
        <v>0.41499999999999998</v>
      </c>
    </row>
    <row r="70" spans="1:20">
      <c r="A70" s="2"/>
      <c r="B70" s="27">
        <v>66</v>
      </c>
      <c r="C70" s="156" t="s">
        <v>6</v>
      </c>
      <c r="D70" s="151">
        <v>1553</v>
      </c>
      <c r="E70" s="151">
        <v>333</v>
      </c>
      <c r="F70" s="78">
        <v>0.21</v>
      </c>
      <c r="G70" s="151">
        <v>919</v>
      </c>
      <c r="H70" s="78">
        <v>0.57799999999999996</v>
      </c>
      <c r="I70" s="151">
        <v>513</v>
      </c>
      <c r="J70" s="78">
        <v>0.32600000000000001</v>
      </c>
      <c r="K70" s="151">
        <v>1066</v>
      </c>
      <c r="L70" s="78">
        <v>0.67500000000000004</v>
      </c>
      <c r="M70" s="151">
        <v>315</v>
      </c>
      <c r="N70" s="78">
        <v>0.20499999999999999</v>
      </c>
      <c r="O70" s="151">
        <v>211</v>
      </c>
      <c r="P70" s="78">
        <v>0.13</v>
      </c>
      <c r="Q70" s="151">
        <v>949</v>
      </c>
      <c r="R70" s="78">
        <v>0.59699999999999998</v>
      </c>
      <c r="S70" s="151">
        <v>596</v>
      </c>
      <c r="T70" s="78">
        <v>0.37799999999999995</v>
      </c>
    </row>
    <row r="71" spans="1:20">
      <c r="A71" s="2"/>
      <c r="B71" s="27">
        <v>67</v>
      </c>
      <c r="C71" s="156" t="s">
        <v>7</v>
      </c>
      <c r="D71" s="151">
        <v>736</v>
      </c>
      <c r="E71" s="151">
        <v>127</v>
      </c>
      <c r="F71" s="78">
        <v>0.17100000000000001</v>
      </c>
      <c r="G71" s="151">
        <v>372</v>
      </c>
      <c r="H71" s="78">
        <v>0.47399999999999998</v>
      </c>
      <c r="I71" s="151">
        <v>212</v>
      </c>
      <c r="J71" s="78">
        <v>0.27500000000000002</v>
      </c>
      <c r="K71" s="151">
        <v>435</v>
      </c>
      <c r="L71" s="78">
        <v>0.55299999999999994</v>
      </c>
      <c r="M71" s="151">
        <v>155</v>
      </c>
      <c r="N71" s="78">
        <v>0.221</v>
      </c>
      <c r="O71" s="151">
        <v>132</v>
      </c>
      <c r="P71" s="78">
        <v>0.18</v>
      </c>
      <c r="Q71" s="151">
        <v>374</v>
      </c>
      <c r="R71" s="78">
        <v>0.48700000000000004</v>
      </c>
      <c r="S71" s="151">
        <v>233</v>
      </c>
      <c r="T71" s="78">
        <v>0.30099999999999999</v>
      </c>
    </row>
    <row r="72" spans="1:20">
      <c r="A72" s="2"/>
      <c r="B72" s="27">
        <v>68</v>
      </c>
      <c r="C72" s="98" t="s">
        <v>53</v>
      </c>
      <c r="D72" s="151">
        <v>1016</v>
      </c>
      <c r="E72" s="151">
        <v>221</v>
      </c>
      <c r="F72" s="78">
        <v>0.187</v>
      </c>
      <c r="G72" s="151">
        <v>579</v>
      </c>
      <c r="H72" s="78">
        <v>0.51100000000000001</v>
      </c>
      <c r="I72" s="151">
        <v>292</v>
      </c>
      <c r="J72" s="78">
        <v>0.25600000000000001</v>
      </c>
      <c r="K72" s="151">
        <v>673</v>
      </c>
      <c r="L72" s="78">
        <v>0.59599999999999997</v>
      </c>
      <c r="M72" s="151">
        <v>220</v>
      </c>
      <c r="N72" s="78">
        <v>0.19600000000000001</v>
      </c>
      <c r="O72" s="151">
        <v>120</v>
      </c>
      <c r="P72" s="78">
        <v>9.6000000000000002E-2</v>
      </c>
      <c r="Q72" s="151">
        <v>618</v>
      </c>
      <c r="R72" s="78">
        <v>0.55600000000000005</v>
      </c>
      <c r="S72" s="151">
        <v>366</v>
      </c>
      <c r="T72" s="78">
        <v>0.33799999999999997</v>
      </c>
    </row>
    <row r="73" spans="1:20">
      <c r="A73" s="2"/>
      <c r="B73" s="27">
        <v>69</v>
      </c>
      <c r="C73" s="98" t="s">
        <v>54</v>
      </c>
      <c r="D73" s="151">
        <v>2452</v>
      </c>
      <c r="E73" s="151">
        <v>615</v>
      </c>
      <c r="F73" s="78">
        <v>0.247</v>
      </c>
      <c r="G73" s="151">
        <v>1351</v>
      </c>
      <c r="H73" s="78">
        <v>0.55500000000000005</v>
      </c>
      <c r="I73" s="151">
        <v>836</v>
      </c>
      <c r="J73" s="78">
        <v>0.34</v>
      </c>
      <c r="K73" s="151">
        <v>1552</v>
      </c>
      <c r="L73" s="78">
        <v>0.63900000000000001</v>
      </c>
      <c r="M73" s="151">
        <v>554</v>
      </c>
      <c r="N73" s="78">
        <v>0.23199999999999998</v>
      </c>
      <c r="O73" s="151">
        <v>319</v>
      </c>
      <c r="P73" s="78">
        <v>0.124</v>
      </c>
      <c r="Q73" s="151">
        <v>1439</v>
      </c>
      <c r="R73" s="78">
        <v>0.58399999999999996</v>
      </c>
      <c r="S73" s="151">
        <v>902</v>
      </c>
      <c r="T73" s="78">
        <v>0.37200000000000005</v>
      </c>
    </row>
    <row r="74" spans="1:20">
      <c r="A74" s="2"/>
      <c r="B74" s="27">
        <v>70</v>
      </c>
      <c r="C74" s="98" t="s">
        <v>55</v>
      </c>
      <c r="D74" s="151">
        <v>503</v>
      </c>
      <c r="E74" s="151">
        <v>129</v>
      </c>
      <c r="F74" s="78">
        <v>0.252</v>
      </c>
      <c r="G74" s="151">
        <v>271</v>
      </c>
      <c r="H74" s="78">
        <v>0.56399999999999995</v>
      </c>
      <c r="I74" s="151">
        <v>192</v>
      </c>
      <c r="J74" s="78">
        <v>0.38100000000000001</v>
      </c>
      <c r="K74" s="151">
        <v>313</v>
      </c>
      <c r="L74" s="78">
        <v>0.64800000000000002</v>
      </c>
      <c r="M74" s="151">
        <v>113</v>
      </c>
      <c r="N74" s="78">
        <v>0.245</v>
      </c>
      <c r="O74" s="151">
        <v>74</v>
      </c>
      <c r="P74" s="78">
        <v>0.14199999999999999</v>
      </c>
      <c r="Q74" s="151">
        <v>296</v>
      </c>
      <c r="R74" s="78">
        <v>0.61499999999999999</v>
      </c>
      <c r="S74" s="151">
        <v>146</v>
      </c>
      <c r="T74" s="78">
        <v>0.34700000000000003</v>
      </c>
    </row>
    <row r="75" spans="1:20">
      <c r="A75" s="2"/>
      <c r="B75" s="27">
        <v>71</v>
      </c>
      <c r="C75" s="98" t="s">
        <v>56</v>
      </c>
      <c r="D75" s="151">
        <v>1538</v>
      </c>
      <c r="E75" s="151">
        <v>421</v>
      </c>
      <c r="F75" s="78">
        <v>0.27399999999999997</v>
      </c>
      <c r="G75" s="151">
        <v>915</v>
      </c>
      <c r="H75" s="78">
        <v>0.58899999999999997</v>
      </c>
      <c r="I75" s="151">
        <v>620</v>
      </c>
      <c r="J75" s="78">
        <v>0.39500000000000002</v>
      </c>
      <c r="K75" s="151">
        <v>1048</v>
      </c>
      <c r="L75" s="78">
        <v>0.67200000000000004</v>
      </c>
      <c r="M75" s="151">
        <v>347</v>
      </c>
      <c r="N75" s="78">
        <v>0.22800000000000001</v>
      </c>
      <c r="O75" s="151">
        <v>313</v>
      </c>
      <c r="P75" s="78">
        <v>0.191</v>
      </c>
      <c r="Q75" s="151">
        <v>1022</v>
      </c>
      <c r="R75" s="78">
        <v>0.64500000000000002</v>
      </c>
      <c r="S75" s="151">
        <v>554</v>
      </c>
      <c r="T75" s="78">
        <v>0.36200000000000004</v>
      </c>
    </row>
    <row r="76" spans="1:20">
      <c r="A76" s="2"/>
      <c r="B76" s="27">
        <v>72</v>
      </c>
      <c r="C76" s="98" t="s">
        <v>32</v>
      </c>
      <c r="D76" s="151">
        <v>678</v>
      </c>
      <c r="E76" s="151">
        <v>189</v>
      </c>
      <c r="F76" s="78">
        <v>0.26899999999999996</v>
      </c>
      <c r="G76" s="151">
        <v>401</v>
      </c>
      <c r="H76" s="78">
        <v>0.56299999999999994</v>
      </c>
      <c r="I76" s="151">
        <v>283</v>
      </c>
      <c r="J76" s="78">
        <v>0.38700000000000001</v>
      </c>
      <c r="K76" s="151">
        <v>449</v>
      </c>
      <c r="L76" s="78">
        <v>0.64400000000000002</v>
      </c>
      <c r="M76" s="151">
        <v>151</v>
      </c>
      <c r="N76" s="78">
        <v>0.22399999999999998</v>
      </c>
      <c r="O76" s="151">
        <v>85</v>
      </c>
      <c r="P76" s="78">
        <v>0.128</v>
      </c>
      <c r="Q76" s="151">
        <v>420</v>
      </c>
      <c r="R76" s="78">
        <v>0.59899999999999998</v>
      </c>
      <c r="S76" s="151">
        <v>287</v>
      </c>
      <c r="T76" s="78">
        <v>0.41899999999999998</v>
      </c>
    </row>
    <row r="77" spans="1:20">
      <c r="A77" s="2"/>
      <c r="B77" s="27">
        <v>73</v>
      </c>
      <c r="C77" s="98" t="s">
        <v>33</v>
      </c>
      <c r="D77" s="151">
        <v>969</v>
      </c>
      <c r="E77" s="151">
        <v>209</v>
      </c>
      <c r="F77" s="78">
        <v>0.221</v>
      </c>
      <c r="G77" s="151">
        <v>568</v>
      </c>
      <c r="H77" s="78">
        <v>0.57100000000000006</v>
      </c>
      <c r="I77" s="151">
        <v>320</v>
      </c>
      <c r="J77" s="78">
        <v>0.33200000000000002</v>
      </c>
      <c r="K77" s="151">
        <v>629</v>
      </c>
      <c r="L77" s="78">
        <v>0.63600000000000001</v>
      </c>
      <c r="M77" s="151">
        <v>224</v>
      </c>
      <c r="N77" s="78">
        <v>0.23300000000000001</v>
      </c>
      <c r="O77" s="151">
        <v>145</v>
      </c>
      <c r="P77" s="78">
        <v>0.14400000000000002</v>
      </c>
      <c r="Q77" s="151">
        <v>543</v>
      </c>
      <c r="R77" s="78">
        <v>0.54200000000000004</v>
      </c>
      <c r="S77" s="151">
        <v>354</v>
      </c>
      <c r="T77" s="78">
        <v>0.376</v>
      </c>
    </row>
    <row r="78" spans="1:20" ht="14.25" thickBot="1">
      <c r="A78" s="2"/>
      <c r="B78" s="27">
        <v>74</v>
      </c>
      <c r="C78" s="98" t="s">
        <v>34</v>
      </c>
      <c r="D78" s="182">
        <v>349</v>
      </c>
      <c r="E78" s="182">
        <v>70</v>
      </c>
      <c r="F78" s="183">
        <v>0.20899999999999999</v>
      </c>
      <c r="G78" s="182">
        <v>182</v>
      </c>
      <c r="H78" s="183">
        <v>0.53299999999999992</v>
      </c>
      <c r="I78" s="182">
        <v>96</v>
      </c>
      <c r="J78" s="183">
        <v>0.27399999999999997</v>
      </c>
      <c r="K78" s="182">
        <v>216</v>
      </c>
      <c r="L78" s="183">
        <v>0.63600000000000001</v>
      </c>
      <c r="M78" s="182">
        <v>73</v>
      </c>
      <c r="N78" s="183">
        <v>0.222</v>
      </c>
      <c r="O78" s="182">
        <v>43</v>
      </c>
      <c r="P78" s="183">
        <v>0.121</v>
      </c>
      <c r="Q78" s="182">
        <v>203</v>
      </c>
      <c r="R78" s="183">
        <v>0.55899999999999994</v>
      </c>
      <c r="S78" s="182">
        <v>123</v>
      </c>
      <c r="T78" s="183">
        <v>0.375</v>
      </c>
    </row>
    <row r="79" spans="1:20" ht="14.25" thickTop="1">
      <c r="A79" s="2"/>
      <c r="B79" s="270" t="s">
        <v>0</v>
      </c>
      <c r="C79" s="271"/>
      <c r="D79" s="195">
        <f>介護疾病別有病状況!D4</f>
        <v>371099</v>
      </c>
      <c r="E79" s="209">
        <f>介護疾病別有病状況!D5</f>
        <v>90154</v>
      </c>
      <c r="F79" s="109">
        <f>介護疾病別有病状況!D6</f>
        <v>0.23899999999999999</v>
      </c>
      <c r="G79" s="209">
        <f>介護疾病別有病状況!D7</f>
        <v>194725</v>
      </c>
      <c r="H79" s="109">
        <f>介護疾病別有病状況!D8</f>
        <v>0.51700000000000002</v>
      </c>
      <c r="I79" s="209">
        <f>介護疾病別有病状況!D9</f>
        <v>124900</v>
      </c>
      <c r="J79" s="109">
        <f>介護疾病別有病状況!D10</f>
        <v>0.33</v>
      </c>
      <c r="K79" s="209">
        <f>介護疾病別有病状況!D11</f>
        <v>220598</v>
      </c>
      <c r="L79" s="110">
        <f>介護疾病別有病状況!D12</f>
        <v>0.58799999999999997</v>
      </c>
      <c r="M79" s="209">
        <f>介護疾病別有病状況!D13</f>
        <v>81324</v>
      </c>
      <c r="N79" s="109">
        <f>介護疾病別有病状況!D14</f>
        <v>0.22</v>
      </c>
      <c r="O79" s="209">
        <f>介護疾病別有病状況!D15</f>
        <v>49394</v>
      </c>
      <c r="P79" s="109">
        <f>介護疾病別有病状況!D16</f>
        <v>0.13</v>
      </c>
      <c r="Q79" s="209">
        <f>介護疾病別有病状況!D17</f>
        <v>203754</v>
      </c>
      <c r="R79" s="110">
        <f>介護疾病別有病状況!D18</f>
        <v>0.54400000000000004</v>
      </c>
      <c r="S79" s="209">
        <f>介護疾病別有病状況!D19</f>
        <v>126699</v>
      </c>
      <c r="T79" s="110">
        <f>介護疾病別有病状況!D20</f>
        <v>0.33899999999999997</v>
      </c>
    </row>
    <row r="80" spans="1:20">
      <c r="A80" s="2"/>
      <c r="B80" s="67" t="s">
        <v>215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67" t="s">
        <v>158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>
      <c r="B82" s="15"/>
      <c r="C82" s="4"/>
      <c r="D82" s="28"/>
      <c r="E82" s="2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55"/>
      <c r="R82" s="4"/>
      <c r="S82" s="155"/>
      <c r="T82" s="4"/>
    </row>
    <row r="83" spans="2:20">
      <c r="B83" s="15"/>
      <c r="C83" s="4"/>
      <c r="D83" s="36"/>
      <c r="E83" s="36"/>
      <c r="F83" s="37"/>
      <c r="G83" s="36"/>
      <c r="H83" s="37"/>
      <c r="I83" s="36"/>
      <c r="J83" s="37"/>
      <c r="K83" s="36"/>
      <c r="L83" s="37"/>
      <c r="M83" s="155"/>
      <c r="N83" s="37"/>
      <c r="O83" s="155"/>
      <c r="P83" s="37"/>
      <c r="Q83" s="36"/>
      <c r="R83" s="37"/>
      <c r="S83" s="36"/>
      <c r="T83" s="37"/>
    </row>
    <row r="84" spans="2:20">
      <c r="B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2:20"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</sheetData>
  <mergeCells count="12">
    <mergeCell ref="K3:L3"/>
    <mergeCell ref="M3:N3"/>
    <mergeCell ref="O3:P3"/>
    <mergeCell ref="Q3:R3"/>
    <mergeCell ref="S3:T3"/>
    <mergeCell ref="G3:H3"/>
    <mergeCell ref="I3:J3"/>
    <mergeCell ref="B79:C79"/>
    <mergeCell ref="B3:B4"/>
    <mergeCell ref="C3:C4"/>
    <mergeCell ref="D3:D4"/>
    <mergeCell ref="E3:F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F76-8F00-4688-8230-BD7DBC1C5638}">
  <dimension ref="B1:I41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2:9" ht="16.5" customHeight="1">
      <c r="B1" s="3" t="s">
        <v>224</v>
      </c>
    </row>
    <row r="2" spans="2:9" ht="16.5" customHeight="1">
      <c r="B2" s="1" t="s">
        <v>183</v>
      </c>
      <c r="C2" s="3"/>
      <c r="D2" s="3"/>
      <c r="E2" s="69"/>
      <c r="F2" s="3"/>
    </row>
    <row r="3" spans="2:9" ht="38.25" customHeight="1">
      <c r="B3" s="254" t="s">
        <v>155</v>
      </c>
      <c r="C3" s="32" t="s">
        <v>148</v>
      </c>
      <c r="D3" s="254" t="s">
        <v>113</v>
      </c>
      <c r="E3" s="254" t="s">
        <v>68</v>
      </c>
    </row>
    <row r="4" spans="2:9" ht="21" customHeight="1">
      <c r="B4" s="256" t="s">
        <v>66</v>
      </c>
      <c r="C4" s="211">
        <v>105.9</v>
      </c>
      <c r="D4" s="212">
        <v>99.5</v>
      </c>
      <c r="E4" s="212">
        <v>100</v>
      </c>
    </row>
    <row r="5" spans="2:9" ht="21" customHeight="1">
      <c r="B5" s="256" t="s">
        <v>67</v>
      </c>
      <c r="C5" s="211">
        <v>103.6</v>
      </c>
      <c r="D5" s="212">
        <v>101</v>
      </c>
      <c r="E5" s="212">
        <v>100</v>
      </c>
    </row>
    <row r="6" spans="2:9">
      <c r="B6" s="67" t="s">
        <v>215</v>
      </c>
      <c r="C6" s="3"/>
      <c r="D6" s="3"/>
      <c r="E6" s="3"/>
      <c r="F6" s="3"/>
    </row>
    <row r="7" spans="2:9">
      <c r="B7" s="67"/>
      <c r="C7" s="3"/>
      <c r="D7" s="3"/>
      <c r="E7" s="3"/>
      <c r="F7" s="3"/>
    </row>
    <row r="8" spans="2:9">
      <c r="B8" s="3"/>
      <c r="C8" s="3"/>
      <c r="D8" s="3"/>
      <c r="E8" s="3"/>
      <c r="F8" s="3"/>
    </row>
    <row r="9" spans="2:9" ht="16.5" customHeight="1">
      <c r="B9" s="3" t="s">
        <v>224</v>
      </c>
    </row>
    <row r="10" spans="2:9" ht="16.5" customHeight="1">
      <c r="B10" s="1" t="s">
        <v>183</v>
      </c>
    </row>
    <row r="11" spans="2:9">
      <c r="I11" s="4" t="s">
        <v>189</v>
      </c>
    </row>
    <row r="12" spans="2:9">
      <c r="I12" s="4" t="s">
        <v>180</v>
      </c>
    </row>
    <row r="14" spans="2:9">
      <c r="B14" s="35"/>
      <c r="C14" s="35"/>
    </row>
    <row r="15" spans="2:9">
      <c r="B15" s="35"/>
      <c r="C15" s="35"/>
      <c r="D15" s="35"/>
      <c r="E15" s="35"/>
      <c r="F15" s="35"/>
    </row>
    <row r="16" spans="2:9">
      <c r="B16" s="35"/>
      <c r="C16" s="35"/>
      <c r="D16" s="35"/>
      <c r="E16" s="35"/>
      <c r="F16" s="35"/>
    </row>
    <row r="18" spans="2:2">
      <c r="B18" s="35"/>
    </row>
    <row r="41" spans="2:2">
      <c r="B41" s="67" t="s">
        <v>215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3E9C-10F5-4F1B-96BA-C50FFA48580A}">
  <dimension ref="B1:T47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bestFit="1" customWidth="1"/>
    <col min="4" max="5" width="9.625" style="1" customWidth="1"/>
    <col min="6" max="6" width="3.625" style="1" customWidth="1"/>
    <col min="7" max="10" width="9.625" style="1" customWidth="1"/>
    <col min="11" max="11" width="3.625" style="1" customWidth="1"/>
    <col min="12" max="15" width="9.625" style="1" customWidth="1"/>
    <col min="16" max="16" width="3.625" style="1" customWidth="1"/>
    <col min="17" max="17" width="9" style="1"/>
    <col min="18" max="20" width="9.625" style="4" customWidth="1"/>
    <col min="21" max="16384" width="9" style="1"/>
  </cols>
  <sheetData>
    <row r="1" spans="2:20" ht="16.5" customHeight="1">
      <c r="B1" s="3" t="s">
        <v>224</v>
      </c>
    </row>
    <row r="2" spans="2:20" ht="16.5" customHeight="1">
      <c r="B2" s="2" t="s">
        <v>225</v>
      </c>
    </row>
    <row r="3" spans="2:20" ht="16.5" customHeight="1">
      <c r="B3" s="265"/>
      <c r="C3" s="274" t="s">
        <v>116</v>
      </c>
      <c r="D3" s="286" t="s">
        <v>66</v>
      </c>
      <c r="E3" s="291" t="s">
        <v>67</v>
      </c>
      <c r="F3" s="55"/>
      <c r="R3" s="4" t="s">
        <v>118</v>
      </c>
    </row>
    <row r="4" spans="2:20">
      <c r="B4" s="266"/>
      <c r="C4" s="275"/>
      <c r="D4" s="286"/>
      <c r="E4" s="292"/>
      <c r="F4" s="55"/>
      <c r="R4" s="288" t="s">
        <v>183</v>
      </c>
      <c r="S4" s="288"/>
      <c r="T4" s="288"/>
    </row>
    <row r="5" spans="2:20">
      <c r="B5" s="68">
        <v>1</v>
      </c>
      <c r="C5" s="11" t="s">
        <v>1</v>
      </c>
      <c r="D5" s="212">
        <v>89.8</v>
      </c>
      <c r="E5" s="212">
        <v>96.6</v>
      </c>
      <c r="F5" s="249"/>
      <c r="R5" s="250">
        <f>$D$13</f>
        <v>105.9</v>
      </c>
      <c r="S5" s="250">
        <f>$E$13</f>
        <v>103.6</v>
      </c>
      <c r="T5" s="207">
        <v>0</v>
      </c>
    </row>
    <row r="6" spans="2:20">
      <c r="B6" s="68">
        <v>2</v>
      </c>
      <c r="C6" s="11" t="s">
        <v>8</v>
      </c>
      <c r="D6" s="212">
        <v>96.9</v>
      </c>
      <c r="E6" s="212">
        <v>98.4</v>
      </c>
      <c r="F6" s="249"/>
      <c r="R6" s="250">
        <f t="shared" ref="R6:R12" si="0">$D$13</f>
        <v>105.9</v>
      </c>
      <c r="S6" s="250">
        <f t="shared" ref="S6:S12" si="1">$E$13</f>
        <v>103.6</v>
      </c>
      <c r="T6" s="207">
        <v>0</v>
      </c>
    </row>
    <row r="7" spans="2:20">
      <c r="B7" s="68">
        <v>3</v>
      </c>
      <c r="C7" s="11" t="s">
        <v>13</v>
      </c>
      <c r="D7" s="212">
        <v>103.2</v>
      </c>
      <c r="E7" s="212">
        <v>104.9</v>
      </c>
      <c r="F7" s="249"/>
      <c r="R7" s="250">
        <f t="shared" si="0"/>
        <v>105.9</v>
      </c>
      <c r="S7" s="250">
        <f t="shared" si="1"/>
        <v>103.6</v>
      </c>
      <c r="T7" s="207">
        <v>0</v>
      </c>
    </row>
    <row r="8" spans="2:20">
      <c r="B8" s="68">
        <v>4</v>
      </c>
      <c r="C8" s="11" t="s">
        <v>21</v>
      </c>
      <c r="D8" s="212">
        <v>105.5</v>
      </c>
      <c r="E8" s="212">
        <v>107.6</v>
      </c>
      <c r="F8" s="249"/>
      <c r="R8" s="250">
        <f t="shared" si="0"/>
        <v>105.9</v>
      </c>
      <c r="S8" s="250">
        <f t="shared" si="1"/>
        <v>103.6</v>
      </c>
      <c r="T8" s="207">
        <v>0</v>
      </c>
    </row>
    <row r="9" spans="2:20">
      <c r="B9" s="68">
        <v>5</v>
      </c>
      <c r="C9" s="11" t="s">
        <v>25</v>
      </c>
      <c r="D9" s="212">
        <v>96.5</v>
      </c>
      <c r="E9" s="212">
        <v>101.3</v>
      </c>
      <c r="F9" s="249"/>
      <c r="R9" s="250">
        <f t="shared" si="0"/>
        <v>105.9</v>
      </c>
      <c r="S9" s="250">
        <f t="shared" si="1"/>
        <v>103.6</v>
      </c>
      <c r="T9" s="207">
        <v>0</v>
      </c>
    </row>
    <row r="10" spans="2:20">
      <c r="B10" s="68">
        <v>6</v>
      </c>
      <c r="C10" s="11" t="s">
        <v>35</v>
      </c>
      <c r="D10" s="212">
        <v>104.6</v>
      </c>
      <c r="E10" s="212">
        <v>102.8</v>
      </c>
      <c r="F10" s="249"/>
      <c r="R10" s="250">
        <f t="shared" si="0"/>
        <v>105.9</v>
      </c>
      <c r="S10" s="250">
        <f t="shared" si="1"/>
        <v>103.6</v>
      </c>
      <c r="T10" s="207">
        <v>0</v>
      </c>
    </row>
    <row r="11" spans="2:20">
      <c r="B11" s="68">
        <v>7</v>
      </c>
      <c r="C11" s="11" t="s">
        <v>44</v>
      </c>
      <c r="D11" s="212">
        <v>106.6</v>
      </c>
      <c r="E11" s="212">
        <v>106.9</v>
      </c>
      <c r="F11" s="249"/>
      <c r="R11" s="250">
        <f t="shared" si="0"/>
        <v>105.9</v>
      </c>
      <c r="S11" s="250">
        <f t="shared" si="1"/>
        <v>103.6</v>
      </c>
      <c r="T11" s="207">
        <v>0</v>
      </c>
    </row>
    <row r="12" spans="2:20" ht="14.25" thickBot="1">
      <c r="B12" s="68">
        <v>8</v>
      </c>
      <c r="C12" s="11" t="s">
        <v>57</v>
      </c>
      <c r="D12" s="213">
        <v>119.9</v>
      </c>
      <c r="E12" s="213">
        <v>108.1</v>
      </c>
      <c r="F12" s="249"/>
      <c r="R12" s="250">
        <f t="shared" si="0"/>
        <v>105.9</v>
      </c>
      <c r="S12" s="250">
        <f t="shared" si="1"/>
        <v>103.6</v>
      </c>
      <c r="T12" s="207">
        <v>999</v>
      </c>
    </row>
    <row r="13" spans="2:20" ht="14.25" thickTop="1">
      <c r="B13" s="289" t="s">
        <v>0</v>
      </c>
      <c r="C13" s="290"/>
      <c r="D13" s="214">
        <f>標準化死亡比!C4</f>
        <v>105.9</v>
      </c>
      <c r="E13" s="214">
        <f>標準化死亡比!C5</f>
        <v>103.6</v>
      </c>
      <c r="F13" s="249"/>
      <c r="R13" s="1"/>
      <c r="S13" s="1"/>
      <c r="T13" s="1"/>
    </row>
    <row r="14" spans="2:20">
      <c r="B14" s="67" t="s">
        <v>216</v>
      </c>
      <c r="C14" s="4"/>
      <c r="D14" s="4"/>
      <c r="E14" s="4"/>
      <c r="F14" s="4"/>
      <c r="R14" s="1"/>
      <c r="S14" s="1"/>
      <c r="T14" s="1"/>
    </row>
    <row r="15" spans="2:20">
      <c r="B15" s="67" t="s">
        <v>163</v>
      </c>
      <c r="C15" s="4"/>
      <c r="D15" s="4"/>
      <c r="E15" s="4"/>
      <c r="F15" s="4"/>
      <c r="R15" s="4" t="s">
        <v>184</v>
      </c>
      <c r="S15" s="1"/>
      <c r="T15" s="1"/>
    </row>
    <row r="16" spans="2:20">
      <c r="B16" s="67" t="s">
        <v>151</v>
      </c>
      <c r="C16" s="4"/>
      <c r="D16" s="4"/>
      <c r="E16" s="4"/>
      <c r="F16" s="4"/>
      <c r="R16" s="248" t="s">
        <v>181</v>
      </c>
      <c r="S16" s="1"/>
      <c r="T16" s="1"/>
    </row>
    <row r="17" spans="2:20">
      <c r="B17" s="15"/>
      <c r="C17" s="4"/>
      <c r="D17" s="4"/>
      <c r="E17" s="4"/>
      <c r="F17" s="4"/>
      <c r="R17" s="248" t="s">
        <v>182</v>
      </c>
      <c r="S17" s="1"/>
      <c r="T17" s="1"/>
    </row>
    <row r="18" spans="2:20">
      <c r="B18" s="29"/>
      <c r="R18" s="248" t="s">
        <v>183</v>
      </c>
      <c r="S18" s="1"/>
      <c r="T18" s="1"/>
    </row>
    <row r="19" spans="2:20">
      <c r="R19" s="1"/>
      <c r="S19" s="1"/>
      <c r="T19" s="1"/>
    </row>
    <row r="20" spans="2:20">
      <c r="R20" s="1"/>
      <c r="S20" s="1"/>
      <c r="T20" s="1"/>
    </row>
    <row r="21" spans="2:20">
      <c r="R21" s="1"/>
      <c r="S21" s="1"/>
      <c r="T21" s="1"/>
    </row>
    <row r="22" spans="2:20">
      <c r="R22" s="1"/>
      <c r="S22" s="1"/>
      <c r="T22" s="1"/>
    </row>
    <row r="23" spans="2:20">
      <c r="R23" s="1"/>
      <c r="S23" s="1"/>
      <c r="T23" s="1"/>
    </row>
    <row r="24" spans="2:20">
      <c r="R24" s="1"/>
      <c r="S24" s="1"/>
      <c r="T24" s="1"/>
    </row>
    <row r="25" spans="2:20">
      <c r="R25" s="1"/>
      <c r="S25" s="1"/>
      <c r="T25" s="1"/>
    </row>
    <row r="26" spans="2:20">
      <c r="R26" s="1"/>
      <c r="S26" s="1"/>
      <c r="T26" s="1"/>
    </row>
    <row r="27" spans="2:20">
      <c r="R27" s="1"/>
      <c r="S27" s="1"/>
      <c r="T27" s="1"/>
    </row>
    <row r="28" spans="2:20">
      <c r="R28" s="1"/>
      <c r="S28" s="1"/>
      <c r="T28" s="1"/>
    </row>
    <row r="29" spans="2:20">
      <c r="R29" s="1"/>
      <c r="S29" s="1"/>
      <c r="T29" s="1"/>
    </row>
    <row r="30" spans="2:20">
      <c r="R30" s="1"/>
      <c r="S30" s="1"/>
      <c r="T30" s="1"/>
    </row>
    <row r="31" spans="2:20">
      <c r="R31" s="1"/>
      <c r="S31" s="1"/>
      <c r="T31" s="1"/>
    </row>
    <row r="32" spans="2:20">
      <c r="R32" s="1"/>
      <c r="S32" s="1"/>
      <c r="T32" s="1"/>
    </row>
    <row r="33" spans="18:20">
      <c r="R33" s="1"/>
      <c r="S33" s="1"/>
      <c r="T33" s="1"/>
    </row>
    <row r="34" spans="18:20">
      <c r="R34" s="1"/>
      <c r="S34" s="1"/>
      <c r="T34" s="1"/>
    </row>
    <row r="35" spans="18:20">
      <c r="R35" s="1"/>
      <c r="S35" s="1"/>
      <c r="T35" s="1"/>
    </row>
    <row r="36" spans="18:20">
      <c r="R36" s="1"/>
      <c r="S36" s="1"/>
      <c r="T36" s="1"/>
    </row>
    <row r="37" spans="18:20">
      <c r="R37" s="1"/>
      <c r="S37" s="1"/>
      <c r="T37" s="1"/>
    </row>
    <row r="38" spans="18:20">
      <c r="R38" s="1"/>
      <c r="S38" s="1"/>
      <c r="T38" s="1"/>
    </row>
    <row r="39" spans="18:20">
      <c r="R39" s="1"/>
      <c r="S39" s="1"/>
      <c r="T39" s="1"/>
    </row>
    <row r="40" spans="18:20">
      <c r="R40" s="1"/>
      <c r="S40" s="1"/>
      <c r="T40" s="1"/>
    </row>
    <row r="41" spans="18:20">
      <c r="R41" s="1"/>
      <c r="S41" s="1"/>
      <c r="T41" s="1"/>
    </row>
    <row r="42" spans="18:20">
      <c r="R42" s="1"/>
      <c r="S42" s="1"/>
      <c r="T42" s="1"/>
    </row>
    <row r="43" spans="18:20">
      <c r="R43" s="1"/>
      <c r="S43" s="1"/>
      <c r="T43" s="1"/>
    </row>
    <row r="44" spans="18:20">
      <c r="R44" s="1"/>
      <c r="S44" s="1"/>
      <c r="T44" s="1"/>
    </row>
    <row r="45" spans="18:20">
      <c r="R45" s="1"/>
      <c r="S45" s="1"/>
      <c r="T45" s="1"/>
    </row>
    <row r="46" spans="18:20">
      <c r="R46" s="1"/>
      <c r="S46" s="1"/>
      <c r="T46" s="1"/>
    </row>
    <row r="47" spans="18:20">
      <c r="R47" s="1"/>
      <c r="S47" s="1"/>
      <c r="T47" s="1"/>
    </row>
  </sheetData>
  <mergeCells count="6">
    <mergeCell ref="R4:T4"/>
    <mergeCell ref="B13:C13"/>
    <mergeCell ref="B3:B4"/>
    <mergeCell ref="C3:C4"/>
    <mergeCell ref="D3:D4"/>
    <mergeCell ref="E3:E4"/>
  </mergeCells>
  <phoneticPr fontId="3"/>
  <pageMargins left="0.39370078740157483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F3C-944D-4EF3-B56E-66586BB5EB87}">
  <dimension ref="A1:V8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5" width="9.625" style="1" customWidth="1"/>
    <col min="6" max="6" width="3.625" style="1" customWidth="1"/>
    <col min="7" max="10" width="9.625" style="3" customWidth="1"/>
    <col min="11" max="11" width="3.625" style="3" customWidth="1"/>
    <col min="12" max="15" width="9.625" style="3" customWidth="1"/>
    <col min="16" max="16" width="3.625" style="3" customWidth="1"/>
    <col min="17" max="17" width="9.625" style="3" customWidth="1"/>
    <col min="18" max="20" width="9.625" style="4" customWidth="1"/>
    <col min="21" max="16384" width="9" style="1"/>
  </cols>
  <sheetData>
    <row r="1" spans="1:22" ht="16.5" customHeight="1">
      <c r="B1" s="99" t="s">
        <v>224</v>
      </c>
      <c r="C1" s="2"/>
      <c r="D1" s="2"/>
      <c r="E1" s="2"/>
      <c r="F1" s="2"/>
    </row>
    <row r="2" spans="1:22" ht="16.5" customHeight="1">
      <c r="B2" s="2" t="s">
        <v>226</v>
      </c>
      <c r="C2" s="2"/>
      <c r="D2" s="2"/>
      <c r="E2" s="2"/>
      <c r="F2" s="99"/>
    </row>
    <row r="3" spans="1:22" ht="16.5" customHeight="1">
      <c r="A3" s="2"/>
      <c r="B3" s="265"/>
      <c r="C3" s="274" t="s">
        <v>190</v>
      </c>
      <c r="D3" s="286" t="s">
        <v>66</v>
      </c>
      <c r="E3" s="291" t="s">
        <v>67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4" t="s">
        <v>118</v>
      </c>
      <c r="V3" s="248" t="s">
        <v>192</v>
      </c>
    </row>
    <row r="4" spans="1:22">
      <c r="A4" s="2"/>
      <c r="B4" s="266"/>
      <c r="C4" s="275"/>
      <c r="D4" s="286"/>
      <c r="E4" s="292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288" t="s">
        <v>208</v>
      </c>
      <c r="S4" s="288"/>
      <c r="T4" s="288"/>
      <c r="V4" s="248" t="s">
        <v>181</v>
      </c>
    </row>
    <row r="5" spans="1:22">
      <c r="A5" s="2"/>
      <c r="B5" s="27">
        <v>1</v>
      </c>
      <c r="C5" s="96" t="s">
        <v>58</v>
      </c>
      <c r="D5" s="212">
        <v>119.9</v>
      </c>
      <c r="E5" s="212">
        <v>108.1</v>
      </c>
      <c r="F5" s="24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247">
        <f t="shared" ref="R5:R68" si="0">$D$79</f>
        <v>105.9</v>
      </c>
      <c r="S5" s="247">
        <f t="shared" ref="S5:S68" si="1">$E$79</f>
        <v>103.6</v>
      </c>
      <c r="T5" s="207">
        <v>0</v>
      </c>
      <c r="V5" s="248" t="s">
        <v>182</v>
      </c>
    </row>
    <row r="6" spans="1:22">
      <c r="A6" s="2"/>
      <c r="B6" s="27">
        <v>2</v>
      </c>
      <c r="C6" s="96" t="s">
        <v>121</v>
      </c>
      <c r="D6" s="212">
        <v>113.7</v>
      </c>
      <c r="E6" s="212">
        <v>104</v>
      </c>
      <c r="F6" s="24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247">
        <f t="shared" si="0"/>
        <v>105.9</v>
      </c>
      <c r="S6" s="247">
        <f t="shared" si="1"/>
        <v>103.6</v>
      </c>
      <c r="T6" s="207">
        <v>0</v>
      </c>
      <c r="V6" s="248" t="s">
        <v>183</v>
      </c>
    </row>
    <row r="7" spans="1:22">
      <c r="A7" s="2"/>
      <c r="B7" s="27">
        <v>3</v>
      </c>
      <c r="C7" s="97" t="s">
        <v>122</v>
      </c>
      <c r="D7" s="212">
        <v>105.3</v>
      </c>
      <c r="E7" s="212">
        <v>112.5</v>
      </c>
      <c r="F7" s="24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247">
        <f t="shared" si="0"/>
        <v>105.9</v>
      </c>
      <c r="S7" s="247">
        <f t="shared" si="1"/>
        <v>103.6</v>
      </c>
      <c r="T7" s="207">
        <v>0</v>
      </c>
      <c r="V7" s="4" t="str">
        <f>V6&amp;CHAR(10)&amp;D79</f>
        <v>広域連合全体
105.9</v>
      </c>
    </row>
    <row r="8" spans="1:22">
      <c r="A8" s="2"/>
      <c r="B8" s="27">
        <v>4</v>
      </c>
      <c r="C8" s="97" t="s">
        <v>123</v>
      </c>
      <c r="D8" s="212">
        <v>119.1</v>
      </c>
      <c r="E8" s="212">
        <v>116.8</v>
      </c>
      <c r="F8" s="24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247">
        <f t="shared" si="0"/>
        <v>105.9</v>
      </c>
      <c r="S8" s="247">
        <f t="shared" si="1"/>
        <v>103.6</v>
      </c>
      <c r="T8" s="207">
        <v>0</v>
      </c>
      <c r="V8" s="4" t="str">
        <f>V6&amp;CHAR(10)&amp;E79</f>
        <v>広域連合全体
103.6</v>
      </c>
    </row>
    <row r="9" spans="1:22">
      <c r="A9" s="2"/>
      <c r="B9" s="27">
        <v>5</v>
      </c>
      <c r="C9" s="97" t="s">
        <v>124</v>
      </c>
      <c r="D9" s="212">
        <v>106.8</v>
      </c>
      <c r="E9" s="212">
        <v>102.4</v>
      </c>
      <c r="F9" s="24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247">
        <f t="shared" si="0"/>
        <v>105.9</v>
      </c>
      <c r="S9" s="247">
        <f t="shared" si="1"/>
        <v>103.6</v>
      </c>
      <c r="T9" s="207">
        <v>0</v>
      </c>
    </row>
    <row r="10" spans="1:22">
      <c r="A10" s="2"/>
      <c r="B10" s="27">
        <v>6</v>
      </c>
      <c r="C10" s="97" t="s">
        <v>125</v>
      </c>
      <c r="D10" s="212">
        <v>123.2</v>
      </c>
      <c r="E10" s="212">
        <v>107.3</v>
      </c>
      <c r="F10" s="24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247">
        <f t="shared" si="0"/>
        <v>105.9</v>
      </c>
      <c r="S10" s="247">
        <f t="shared" si="1"/>
        <v>103.6</v>
      </c>
      <c r="T10" s="207">
        <v>0</v>
      </c>
    </row>
    <row r="11" spans="1:22">
      <c r="A11" s="2"/>
      <c r="B11" s="27">
        <v>7</v>
      </c>
      <c r="C11" s="97" t="s">
        <v>126</v>
      </c>
      <c r="D11" s="212">
        <v>131.1</v>
      </c>
      <c r="E11" s="212">
        <v>113.7</v>
      </c>
      <c r="F11" s="24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247">
        <f t="shared" si="0"/>
        <v>105.9</v>
      </c>
      <c r="S11" s="247">
        <f t="shared" si="1"/>
        <v>103.6</v>
      </c>
      <c r="T11" s="207">
        <v>0</v>
      </c>
    </row>
    <row r="12" spans="1:22">
      <c r="A12" s="2"/>
      <c r="B12" s="27">
        <v>8</v>
      </c>
      <c r="C12" s="97" t="s">
        <v>59</v>
      </c>
      <c r="D12" s="212">
        <v>96.5</v>
      </c>
      <c r="E12" s="212">
        <v>97.8</v>
      </c>
      <c r="F12" s="24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247">
        <f t="shared" si="0"/>
        <v>105.9</v>
      </c>
      <c r="S12" s="247">
        <f t="shared" si="1"/>
        <v>103.6</v>
      </c>
      <c r="T12" s="207">
        <v>0</v>
      </c>
    </row>
    <row r="13" spans="1:22">
      <c r="A13" s="2"/>
      <c r="B13" s="27">
        <v>9</v>
      </c>
      <c r="C13" s="97" t="s">
        <v>127</v>
      </c>
      <c r="D13" s="212">
        <v>141.5</v>
      </c>
      <c r="E13" s="212">
        <v>119.7</v>
      </c>
      <c r="F13" s="24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247">
        <f t="shared" si="0"/>
        <v>105.9</v>
      </c>
      <c r="S13" s="247">
        <f t="shared" si="1"/>
        <v>103.6</v>
      </c>
      <c r="T13" s="207">
        <v>0</v>
      </c>
    </row>
    <row r="14" spans="1:22">
      <c r="A14" s="2"/>
      <c r="B14" s="27">
        <v>10</v>
      </c>
      <c r="C14" s="97" t="s">
        <v>60</v>
      </c>
      <c r="D14" s="212">
        <v>123.3</v>
      </c>
      <c r="E14" s="212">
        <v>112.7</v>
      </c>
      <c r="F14" s="24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247">
        <f t="shared" si="0"/>
        <v>105.9</v>
      </c>
      <c r="S14" s="247">
        <f t="shared" si="1"/>
        <v>103.6</v>
      </c>
      <c r="T14" s="207">
        <v>0</v>
      </c>
    </row>
    <row r="15" spans="1:22">
      <c r="A15" s="2"/>
      <c r="B15" s="27">
        <v>11</v>
      </c>
      <c r="C15" s="97" t="s">
        <v>61</v>
      </c>
      <c r="D15" s="212">
        <v>116</v>
      </c>
      <c r="E15" s="212">
        <v>104.1</v>
      </c>
      <c r="F15" s="24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247">
        <f t="shared" si="0"/>
        <v>105.9</v>
      </c>
      <c r="S15" s="247">
        <f t="shared" si="1"/>
        <v>103.6</v>
      </c>
      <c r="T15" s="207">
        <v>0</v>
      </c>
    </row>
    <row r="16" spans="1:22">
      <c r="A16" s="2"/>
      <c r="B16" s="27">
        <v>12</v>
      </c>
      <c r="C16" s="97" t="s">
        <v>128</v>
      </c>
      <c r="D16" s="212">
        <v>111.3</v>
      </c>
      <c r="E16" s="212">
        <v>108.4</v>
      </c>
      <c r="F16" s="24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247">
        <f t="shared" si="0"/>
        <v>105.9</v>
      </c>
      <c r="S16" s="247">
        <f t="shared" si="1"/>
        <v>103.6</v>
      </c>
      <c r="T16" s="207">
        <v>0</v>
      </c>
    </row>
    <row r="17" spans="1:20">
      <c r="A17" s="2"/>
      <c r="B17" s="27">
        <v>13</v>
      </c>
      <c r="C17" s="97" t="s">
        <v>129</v>
      </c>
      <c r="D17" s="212">
        <v>114.3</v>
      </c>
      <c r="E17" s="212">
        <v>100.9</v>
      </c>
      <c r="F17" s="24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247">
        <f t="shared" si="0"/>
        <v>105.9</v>
      </c>
      <c r="S17" s="247">
        <f t="shared" si="1"/>
        <v>103.6</v>
      </c>
      <c r="T17" s="207">
        <v>0</v>
      </c>
    </row>
    <row r="18" spans="1:20">
      <c r="A18" s="2"/>
      <c r="B18" s="27">
        <v>14</v>
      </c>
      <c r="C18" s="97" t="s">
        <v>130</v>
      </c>
      <c r="D18" s="212">
        <v>112.6</v>
      </c>
      <c r="E18" s="212">
        <v>106.8</v>
      </c>
      <c r="F18" s="24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247">
        <f t="shared" si="0"/>
        <v>105.9</v>
      </c>
      <c r="S18" s="247">
        <f t="shared" si="1"/>
        <v>103.6</v>
      </c>
      <c r="T18" s="207">
        <v>0</v>
      </c>
    </row>
    <row r="19" spans="1:20">
      <c r="A19" s="2"/>
      <c r="B19" s="27">
        <v>15</v>
      </c>
      <c r="C19" s="97" t="s">
        <v>131</v>
      </c>
      <c r="D19" s="212">
        <v>112.1</v>
      </c>
      <c r="E19" s="212">
        <v>108.1</v>
      </c>
      <c r="F19" s="24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247">
        <f t="shared" si="0"/>
        <v>105.9</v>
      </c>
      <c r="S19" s="247">
        <f t="shared" si="1"/>
        <v>103.6</v>
      </c>
      <c r="T19" s="207">
        <v>0</v>
      </c>
    </row>
    <row r="20" spans="1:20">
      <c r="A20" s="2"/>
      <c r="B20" s="27">
        <v>16</v>
      </c>
      <c r="C20" s="97" t="s">
        <v>62</v>
      </c>
      <c r="D20" s="212">
        <v>101.8</v>
      </c>
      <c r="E20" s="212">
        <v>102.7</v>
      </c>
      <c r="F20" s="24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247">
        <f t="shared" si="0"/>
        <v>105.9</v>
      </c>
      <c r="S20" s="247">
        <f t="shared" si="1"/>
        <v>103.6</v>
      </c>
      <c r="T20" s="207">
        <v>0</v>
      </c>
    </row>
    <row r="21" spans="1:20">
      <c r="A21" s="2"/>
      <c r="B21" s="27">
        <v>17</v>
      </c>
      <c r="C21" s="97" t="s">
        <v>132</v>
      </c>
      <c r="D21" s="212">
        <v>107.7</v>
      </c>
      <c r="E21" s="212">
        <v>98</v>
      </c>
      <c r="F21" s="249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247">
        <f t="shared" si="0"/>
        <v>105.9</v>
      </c>
      <c r="S21" s="247">
        <f t="shared" si="1"/>
        <v>103.6</v>
      </c>
      <c r="T21" s="207">
        <v>0</v>
      </c>
    </row>
    <row r="22" spans="1:20">
      <c r="A22" s="2"/>
      <c r="B22" s="27">
        <v>18</v>
      </c>
      <c r="C22" s="97" t="s">
        <v>63</v>
      </c>
      <c r="D22" s="212">
        <v>121.7</v>
      </c>
      <c r="E22" s="212">
        <v>108.9</v>
      </c>
      <c r="F22" s="24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247">
        <f t="shared" si="0"/>
        <v>105.9</v>
      </c>
      <c r="S22" s="247">
        <f t="shared" si="1"/>
        <v>103.6</v>
      </c>
      <c r="T22" s="207">
        <v>0</v>
      </c>
    </row>
    <row r="23" spans="1:20">
      <c r="A23" s="2"/>
      <c r="B23" s="27">
        <v>19</v>
      </c>
      <c r="C23" s="97" t="s">
        <v>133</v>
      </c>
      <c r="D23" s="212">
        <v>189.5</v>
      </c>
      <c r="E23" s="212">
        <v>132</v>
      </c>
      <c r="F23" s="24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247">
        <f t="shared" si="0"/>
        <v>105.9</v>
      </c>
      <c r="S23" s="247">
        <f t="shared" si="1"/>
        <v>103.6</v>
      </c>
      <c r="T23" s="207">
        <v>0</v>
      </c>
    </row>
    <row r="24" spans="1:20">
      <c r="A24" s="2"/>
      <c r="B24" s="27">
        <v>20</v>
      </c>
      <c r="C24" s="97" t="s">
        <v>134</v>
      </c>
      <c r="D24" s="212">
        <v>107.9</v>
      </c>
      <c r="E24" s="212">
        <v>104.8</v>
      </c>
      <c r="F24" s="24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247">
        <f t="shared" si="0"/>
        <v>105.9</v>
      </c>
      <c r="S24" s="247">
        <f t="shared" si="1"/>
        <v>103.6</v>
      </c>
      <c r="T24" s="207">
        <v>0</v>
      </c>
    </row>
    <row r="25" spans="1:20">
      <c r="A25" s="2"/>
      <c r="B25" s="27">
        <v>21</v>
      </c>
      <c r="C25" s="97" t="s">
        <v>135</v>
      </c>
      <c r="D25" s="212">
        <v>109.8</v>
      </c>
      <c r="E25" s="212">
        <v>110.5</v>
      </c>
      <c r="F25" s="24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247">
        <f t="shared" si="0"/>
        <v>105.9</v>
      </c>
      <c r="S25" s="247">
        <f t="shared" si="1"/>
        <v>103.6</v>
      </c>
      <c r="T25" s="207">
        <v>0</v>
      </c>
    </row>
    <row r="26" spans="1:20">
      <c r="A26" s="2"/>
      <c r="B26" s="27">
        <v>22</v>
      </c>
      <c r="C26" s="97" t="s">
        <v>64</v>
      </c>
      <c r="D26" s="212">
        <v>115.8</v>
      </c>
      <c r="E26" s="212">
        <v>104.6</v>
      </c>
      <c r="F26" s="24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247">
        <f t="shared" si="0"/>
        <v>105.9</v>
      </c>
      <c r="S26" s="247">
        <f t="shared" si="1"/>
        <v>103.6</v>
      </c>
      <c r="T26" s="207">
        <v>0</v>
      </c>
    </row>
    <row r="27" spans="1:20">
      <c r="A27" s="2"/>
      <c r="B27" s="27">
        <v>23</v>
      </c>
      <c r="C27" s="97" t="s">
        <v>136</v>
      </c>
      <c r="D27" s="212">
        <v>124.4</v>
      </c>
      <c r="E27" s="212">
        <v>115.4</v>
      </c>
      <c r="F27" s="24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247">
        <f t="shared" si="0"/>
        <v>105.9</v>
      </c>
      <c r="S27" s="247">
        <f t="shared" si="1"/>
        <v>103.6</v>
      </c>
      <c r="T27" s="207">
        <v>0</v>
      </c>
    </row>
    <row r="28" spans="1:20">
      <c r="A28" s="2"/>
      <c r="B28" s="27">
        <v>24</v>
      </c>
      <c r="C28" s="97" t="s">
        <v>137</v>
      </c>
      <c r="D28" s="212">
        <v>103.3</v>
      </c>
      <c r="E28" s="212">
        <v>101.2</v>
      </c>
      <c r="F28" s="24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247">
        <f t="shared" si="0"/>
        <v>105.9</v>
      </c>
      <c r="S28" s="247">
        <f t="shared" si="1"/>
        <v>103.6</v>
      </c>
      <c r="T28" s="207">
        <v>0</v>
      </c>
    </row>
    <row r="29" spans="1:20">
      <c r="A29" s="2"/>
      <c r="B29" s="27">
        <v>25</v>
      </c>
      <c r="C29" s="97" t="s">
        <v>138</v>
      </c>
      <c r="D29" s="212">
        <v>101.9</v>
      </c>
      <c r="E29" s="212">
        <v>105.2</v>
      </c>
      <c r="F29" s="24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247">
        <f t="shared" si="0"/>
        <v>105.9</v>
      </c>
      <c r="S29" s="247">
        <f t="shared" si="1"/>
        <v>103.6</v>
      </c>
      <c r="T29" s="207">
        <v>0</v>
      </c>
    </row>
    <row r="30" spans="1:20">
      <c r="A30" s="2"/>
      <c r="B30" s="27">
        <v>26</v>
      </c>
      <c r="C30" s="97" t="s">
        <v>36</v>
      </c>
      <c r="D30" s="212">
        <v>104.6</v>
      </c>
      <c r="E30" s="212">
        <v>102.8</v>
      </c>
      <c r="F30" s="24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247">
        <f t="shared" si="0"/>
        <v>105.9</v>
      </c>
      <c r="S30" s="247">
        <f t="shared" si="1"/>
        <v>103.6</v>
      </c>
      <c r="T30" s="207">
        <v>0</v>
      </c>
    </row>
    <row r="31" spans="1:20">
      <c r="A31" s="2"/>
      <c r="B31" s="27">
        <v>27</v>
      </c>
      <c r="C31" s="97" t="s">
        <v>37</v>
      </c>
      <c r="D31" s="212">
        <v>114.6</v>
      </c>
      <c r="E31" s="212">
        <v>106.8</v>
      </c>
      <c r="F31" s="24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247">
        <f t="shared" si="0"/>
        <v>105.9</v>
      </c>
      <c r="S31" s="247">
        <f t="shared" si="1"/>
        <v>103.6</v>
      </c>
      <c r="T31" s="207">
        <v>0</v>
      </c>
    </row>
    <row r="32" spans="1:20">
      <c r="A32" s="2"/>
      <c r="B32" s="27">
        <v>28</v>
      </c>
      <c r="C32" s="97" t="s">
        <v>38</v>
      </c>
      <c r="D32" s="212">
        <v>108.2</v>
      </c>
      <c r="E32" s="212">
        <v>103</v>
      </c>
      <c r="F32" s="24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247">
        <f t="shared" si="0"/>
        <v>105.9</v>
      </c>
      <c r="S32" s="247">
        <f t="shared" si="1"/>
        <v>103.6</v>
      </c>
      <c r="T32" s="207">
        <v>0</v>
      </c>
    </row>
    <row r="33" spans="1:20">
      <c r="A33" s="2"/>
      <c r="B33" s="27">
        <v>29</v>
      </c>
      <c r="C33" s="97" t="s">
        <v>39</v>
      </c>
      <c r="D33" s="212">
        <v>101.9</v>
      </c>
      <c r="E33" s="212">
        <v>98.8</v>
      </c>
      <c r="F33" s="24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247">
        <f t="shared" si="0"/>
        <v>105.9</v>
      </c>
      <c r="S33" s="247">
        <f t="shared" si="1"/>
        <v>103.6</v>
      </c>
      <c r="T33" s="207">
        <v>0</v>
      </c>
    </row>
    <row r="34" spans="1:20">
      <c r="A34" s="2"/>
      <c r="B34" s="27">
        <v>30</v>
      </c>
      <c r="C34" s="97" t="s">
        <v>40</v>
      </c>
      <c r="D34" s="212">
        <v>106.9</v>
      </c>
      <c r="E34" s="212">
        <v>107.3</v>
      </c>
      <c r="F34" s="24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247">
        <f t="shared" si="0"/>
        <v>105.9</v>
      </c>
      <c r="S34" s="247">
        <f t="shared" si="1"/>
        <v>103.6</v>
      </c>
      <c r="T34" s="207">
        <v>0</v>
      </c>
    </row>
    <row r="35" spans="1:20">
      <c r="A35" s="2"/>
      <c r="B35" s="27">
        <v>31</v>
      </c>
      <c r="C35" s="97" t="s">
        <v>41</v>
      </c>
      <c r="D35" s="212">
        <v>96.9</v>
      </c>
      <c r="E35" s="212">
        <v>96.1</v>
      </c>
      <c r="F35" s="24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247">
        <f t="shared" si="0"/>
        <v>105.9</v>
      </c>
      <c r="S35" s="247">
        <f t="shared" si="1"/>
        <v>103.6</v>
      </c>
      <c r="T35" s="207">
        <v>0</v>
      </c>
    </row>
    <row r="36" spans="1:20">
      <c r="A36" s="2"/>
      <c r="B36" s="27">
        <v>32</v>
      </c>
      <c r="C36" s="97" t="s">
        <v>42</v>
      </c>
      <c r="D36" s="212">
        <v>99.9</v>
      </c>
      <c r="E36" s="212">
        <v>105.5</v>
      </c>
      <c r="F36" s="24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247">
        <f t="shared" si="0"/>
        <v>105.9</v>
      </c>
      <c r="S36" s="247">
        <f t="shared" si="1"/>
        <v>103.6</v>
      </c>
      <c r="T36" s="207">
        <v>0</v>
      </c>
    </row>
    <row r="37" spans="1:20">
      <c r="A37" s="2"/>
      <c r="B37" s="27">
        <v>33</v>
      </c>
      <c r="C37" s="97" t="s">
        <v>43</v>
      </c>
      <c r="D37" s="212">
        <v>102.4</v>
      </c>
      <c r="E37" s="212">
        <v>97.7</v>
      </c>
      <c r="F37" s="24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247">
        <f t="shared" si="0"/>
        <v>105.9</v>
      </c>
      <c r="S37" s="247">
        <f t="shared" si="1"/>
        <v>103.6</v>
      </c>
      <c r="T37" s="207">
        <v>0</v>
      </c>
    </row>
    <row r="38" spans="1:20">
      <c r="A38" s="2"/>
      <c r="B38" s="27">
        <v>34</v>
      </c>
      <c r="C38" s="97" t="s">
        <v>45</v>
      </c>
      <c r="D38" s="212">
        <v>111.4</v>
      </c>
      <c r="E38" s="212">
        <v>112.8</v>
      </c>
      <c r="F38" s="24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247">
        <f t="shared" si="0"/>
        <v>105.9</v>
      </c>
      <c r="S38" s="247">
        <f t="shared" si="1"/>
        <v>103.6</v>
      </c>
      <c r="T38" s="207">
        <v>0</v>
      </c>
    </row>
    <row r="39" spans="1:20">
      <c r="A39" s="2"/>
      <c r="B39" s="27">
        <v>35</v>
      </c>
      <c r="C39" s="97" t="s">
        <v>2</v>
      </c>
      <c r="D39" s="212">
        <v>96.5</v>
      </c>
      <c r="E39" s="212">
        <v>96.2</v>
      </c>
      <c r="F39" s="24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247">
        <f t="shared" si="0"/>
        <v>105.9</v>
      </c>
      <c r="S39" s="247">
        <f t="shared" si="1"/>
        <v>103.6</v>
      </c>
      <c r="T39" s="207">
        <v>0</v>
      </c>
    </row>
    <row r="40" spans="1:20">
      <c r="A40" s="2"/>
      <c r="B40" s="27">
        <v>36</v>
      </c>
      <c r="C40" s="97" t="s">
        <v>3</v>
      </c>
      <c r="D40" s="212">
        <v>85.8</v>
      </c>
      <c r="E40" s="212">
        <v>91</v>
      </c>
      <c r="F40" s="24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247">
        <f t="shared" si="0"/>
        <v>105.9</v>
      </c>
      <c r="S40" s="247">
        <f t="shared" si="1"/>
        <v>103.6</v>
      </c>
      <c r="T40" s="207">
        <v>0</v>
      </c>
    </row>
    <row r="41" spans="1:20">
      <c r="A41" s="2"/>
      <c r="B41" s="27">
        <v>37</v>
      </c>
      <c r="C41" s="97" t="s">
        <v>4</v>
      </c>
      <c r="D41" s="212">
        <v>87.3</v>
      </c>
      <c r="E41" s="212">
        <v>91.1</v>
      </c>
      <c r="F41" s="24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247">
        <f t="shared" si="0"/>
        <v>105.9</v>
      </c>
      <c r="S41" s="247">
        <f t="shared" si="1"/>
        <v>103.6</v>
      </c>
      <c r="T41" s="207">
        <v>0</v>
      </c>
    </row>
    <row r="42" spans="1:20">
      <c r="A42" s="2"/>
      <c r="B42" s="27">
        <v>38</v>
      </c>
      <c r="C42" s="98" t="s">
        <v>46</v>
      </c>
      <c r="D42" s="212">
        <v>105.8</v>
      </c>
      <c r="E42" s="212">
        <v>104.3</v>
      </c>
      <c r="F42" s="24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247">
        <f t="shared" si="0"/>
        <v>105.9</v>
      </c>
      <c r="S42" s="247">
        <f t="shared" si="1"/>
        <v>103.6</v>
      </c>
      <c r="T42" s="207">
        <v>0</v>
      </c>
    </row>
    <row r="43" spans="1:20">
      <c r="A43" s="2"/>
      <c r="B43" s="27">
        <v>39</v>
      </c>
      <c r="C43" s="98" t="s">
        <v>9</v>
      </c>
      <c r="D43" s="212">
        <v>94.1</v>
      </c>
      <c r="E43" s="212">
        <v>95.8</v>
      </c>
      <c r="F43" s="24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247">
        <f t="shared" si="0"/>
        <v>105.9</v>
      </c>
      <c r="S43" s="247">
        <f t="shared" si="1"/>
        <v>103.6</v>
      </c>
      <c r="T43" s="207">
        <v>0</v>
      </c>
    </row>
    <row r="44" spans="1:20">
      <c r="A44" s="2"/>
      <c r="B44" s="27">
        <v>40</v>
      </c>
      <c r="C44" s="98" t="s">
        <v>47</v>
      </c>
      <c r="D44" s="212">
        <v>111</v>
      </c>
      <c r="E44" s="212">
        <v>110.9</v>
      </c>
      <c r="F44" s="24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247">
        <f t="shared" si="0"/>
        <v>105.9</v>
      </c>
      <c r="S44" s="247">
        <f t="shared" si="1"/>
        <v>103.6</v>
      </c>
      <c r="T44" s="207">
        <v>0</v>
      </c>
    </row>
    <row r="45" spans="1:20">
      <c r="A45" s="2"/>
      <c r="B45" s="27">
        <v>41</v>
      </c>
      <c r="C45" s="98" t="s">
        <v>14</v>
      </c>
      <c r="D45" s="212">
        <v>107.7</v>
      </c>
      <c r="E45" s="212">
        <v>106</v>
      </c>
      <c r="F45" s="24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247">
        <f t="shared" si="0"/>
        <v>105.9</v>
      </c>
      <c r="S45" s="247">
        <f t="shared" si="1"/>
        <v>103.6</v>
      </c>
      <c r="T45" s="207">
        <v>0</v>
      </c>
    </row>
    <row r="46" spans="1:20">
      <c r="A46" s="2"/>
      <c r="B46" s="27">
        <v>42</v>
      </c>
      <c r="C46" s="98" t="s">
        <v>15</v>
      </c>
      <c r="D46" s="212">
        <v>90.8</v>
      </c>
      <c r="E46" s="212">
        <v>91.7</v>
      </c>
      <c r="F46" s="24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247">
        <f t="shared" si="0"/>
        <v>105.9</v>
      </c>
      <c r="S46" s="247">
        <f t="shared" si="1"/>
        <v>103.6</v>
      </c>
      <c r="T46" s="207">
        <v>0</v>
      </c>
    </row>
    <row r="47" spans="1:20">
      <c r="A47" s="2"/>
      <c r="B47" s="27">
        <v>43</v>
      </c>
      <c r="C47" s="98" t="s">
        <v>10</v>
      </c>
      <c r="D47" s="212">
        <v>90.7</v>
      </c>
      <c r="E47" s="212">
        <v>93.2</v>
      </c>
      <c r="F47" s="24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247">
        <f t="shared" si="0"/>
        <v>105.9</v>
      </c>
      <c r="S47" s="247">
        <f t="shared" si="1"/>
        <v>103.6</v>
      </c>
      <c r="T47" s="207">
        <v>0</v>
      </c>
    </row>
    <row r="48" spans="1:20">
      <c r="A48" s="2"/>
      <c r="B48" s="27">
        <v>44</v>
      </c>
      <c r="C48" s="98" t="s">
        <v>22</v>
      </c>
      <c r="D48" s="212">
        <v>106.9</v>
      </c>
      <c r="E48" s="212">
        <v>105.7</v>
      </c>
      <c r="F48" s="24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247">
        <f t="shared" si="0"/>
        <v>105.9</v>
      </c>
      <c r="S48" s="247">
        <f t="shared" si="1"/>
        <v>103.6</v>
      </c>
      <c r="T48" s="207">
        <v>0</v>
      </c>
    </row>
    <row r="49" spans="1:20">
      <c r="A49" s="2"/>
      <c r="B49" s="27">
        <v>45</v>
      </c>
      <c r="C49" s="98" t="s">
        <v>48</v>
      </c>
      <c r="D49" s="212">
        <v>112.4</v>
      </c>
      <c r="E49" s="212">
        <v>110</v>
      </c>
      <c r="F49" s="249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247">
        <f t="shared" si="0"/>
        <v>105.9</v>
      </c>
      <c r="S49" s="247">
        <f t="shared" si="1"/>
        <v>103.6</v>
      </c>
      <c r="T49" s="207">
        <v>0</v>
      </c>
    </row>
    <row r="50" spans="1:20">
      <c r="A50" s="2"/>
      <c r="B50" s="27">
        <v>46</v>
      </c>
      <c r="C50" s="98" t="s">
        <v>26</v>
      </c>
      <c r="D50" s="212">
        <v>100</v>
      </c>
      <c r="E50" s="212">
        <v>106.7</v>
      </c>
      <c r="F50" s="249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247">
        <f t="shared" si="0"/>
        <v>105.9</v>
      </c>
      <c r="S50" s="247">
        <f t="shared" si="1"/>
        <v>103.6</v>
      </c>
      <c r="T50" s="207">
        <v>0</v>
      </c>
    </row>
    <row r="51" spans="1:20">
      <c r="B51" s="27">
        <v>47</v>
      </c>
      <c r="C51" s="98" t="s">
        <v>16</v>
      </c>
      <c r="D51" s="212">
        <v>100.7</v>
      </c>
      <c r="E51" s="212">
        <v>106.4</v>
      </c>
      <c r="F51" s="249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47">
        <f t="shared" si="0"/>
        <v>105.9</v>
      </c>
      <c r="S51" s="247">
        <f t="shared" si="1"/>
        <v>103.6</v>
      </c>
      <c r="T51" s="207">
        <v>0</v>
      </c>
    </row>
    <row r="52" spans="1:20">
      <c r="B52" s="27">
        <v>48</v>
      </c>
      <c r="C52" s="98" t="s">
        <v>27</v>
      </c>
      <c r="D52" s="212">
        <v>89</v>
      </c>
      <c r="E52" s="212">
        <v>97.3</v>
      </c>
      <c r="F52" s="24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247">
        <f t="shared" si="0"/>
        <v>105.9</v>
      </c>
      <c r="S52" s="247">
        <f t="shared" si="1"/>
        <v>103.6</v>
      </c>
      <c r="T52" s="207">
        <v>0</v>
      </c>
    </row>
    <row r="53" spans="1:20">
      <c r="B53" s="27">
        <v>49</v>
      </c>
      <c r="C53" s="98" t="s">
        <v>28</v>
      </c>
      <c r="D53" s="212">
        <v>108.4</v>
      </c>
      <c r="E53" s="212">
        <v>111.2</v>
      </c>
      <c r="F53" s="249"/>
      <c r="R53" s="247">
        <f t="shared" si="0"/>
        <v>105.9</v>
      </c>
      <c r="S53" s="247">
        <f t="shared" si="1"/>
        <v>103.6</v>
      </c>
      <c r="T53" s="207">
        <v>0</v>
      </c>
    </row>
    <row r="54" spans="1:20">
      <c r="B54" s="27">
        <v>50</v>
      </c>
      <c r="C54" s="98" t="s">
        <v>17</v>
      </c>
      <c r="D54" s="212">
        <v>105.6</v>
      </c>
      <c r="E54" s="212">
        <v>110.6</v>
      </c>
      <c r="F54" s="249"/>
      <c r="R54" s="247">
        <f t="shared" si="0"/>
        <v>105.9</v>
      </c>
      <c r="S54" s="247">
        <f t="shared" si="1"/>
        <v>103.6</v>
      </c>
      <c r="T54" s="207">
        <v>0</v>
      </c>
    </row>
    <row r="55" spans="1:20">
      <c r="B55" s="27">
        <v>51</v>
      </c>
      <c r="C55" s="98" t="s">
        <v>49</v>
      </c>
      <c r="D55" s="212">
        <v>102.9</v>
      </c>
      <c r="E55" s="212">
        <v>106.3</v>
      </c>
      <c r="F55" s="249"/>
      <c r="R55" s="247">
        <f t="shared" si="0"/>
        <v>105.9</v>
      </c>
      <c r="S55" s="247">
        <f t="shared" si="1"/>
        <v>103.6</v>
      </c>
      <c r="T55" s="207">
        <v>0</v>
      </c>
    </row>
    <row r="56" spans="1:20">
      <c r="B56" s="27">
        <v>52</v>
      </c>
      <c r="C56" s="98" t="s">
        <v>5</v>
      </c>
      <c r="D56" s="212">
        <v>81.400000000000006</v>
      </c>
      <c r="E56" s="212">
        <v>84.6</v>
      </c>
      <c r="F56" s="249"/>
      <c r="R56" s="247">
        <f t="shared" si="0"/>
        <v>105.9</v>
      </c>
      <c r="S56" s="247">
        <f t="shared" si="1"/>
        <v>103.6</v>
      </c>
      <c r="T56" s="207">
        <v>0</v>
      </c>
    </row>
    <row r="57" spans="1:20">
      <c r="B57" s="27">
        <v>53</v>
      </c>
      <c r="C57" s="98" t="s">
        <v>23</v>
      </c>
      <c r="D57" s="212">
        <v>102.3</v>
      </c>
      <c r="E57" s="212">
        <v>107.5</v>
      </c>
      <c r="F57" s="249"/>
      <c r="R57" s="247">
        <f t="shared" si="0"/>
        <v>105.9</v>
      </c>
      <c r="S57" s="247">
        <f t="shared" si="1"/>
        <v>103.6</v>
      </c>
      <c r="T57" s="207">
        <v>0</v>
      </c>
    </row>
    <row r="58" spans="1:20">
      <c r="B58" s="27">
        <v>54</v>
      </c>
      <c r="C58" s="98" t="s">
        <v>29</v>
      </c>
      <c r="D58" s="212">
        <v>99.3</v>
      </c>
      <c r="E58" s="212">
        <v>102.6</v>
      </c>
      <c r="F58" s="249"/>
      <c r="R58" s="247">
        <f t="shared" si="0"/>
        <v>105.9</v>
      </c>
      <c r="S58" s="247">
        <f t="shared" si="1"/>
        <v>103.6</v>
      </c>
      <c r="T58" s="207">
        <v>0</v>
      </c>
    </row>
    <row r="59" spans="1:20">
      <c r="B59" s="27">
        <v>55</v>
      </c>
      <c r="C59" s="98" t="s">
        <v>18</v>
      </c>
      <c r="D59" s="212">
        <v>120.6</v>
      </c>
      <c r="E59" s="212">
        <v>115.1</v>
      </c>
      <c r="F59" s="249"/>
      <c r="R59" s="247">
        <f t="shared" si="0"/>
        <v>105.9</v>
      </c>
      <c r="S59" s="247">
        <f t="shared" si="1"/>
        <v>103.6</v>
      </c>
      <c r="T59" s="207">
        <v>0</v>
      </c>
    </row>
    <row r="60" spans="1:20">
      <c r="B60" s="27">
        <v>56</v>
      </c>
      <c r="C60" s="98" t="s">
        <v>11</v>
      </c>
      <c r="D60" s="212">
        <v>106.4</v>
      </c>
      <c r="E60" s="212">
        <v>103.9</v>
      </c>
      <c r="F60" s="249"/>
      <c r="R60" s="247">
        <f t="shared" si="0"/>
        <v>105.9</v>
      </c>
      <c r="S60" s="247">
        <f t="shared" si="1"/>
        <v>103.6</v>
      </c>
      <c r="T60" s="207">
        <v>0</v>
      </c>
    </row>
    <row r="61" spans="1:20">
      <c r="B61" s="27">
        <v>57</v>
      </c>
      <c r="C61" s="98" t="s">
        <v>50</v>
      </c>
      <c r="D61" s="212">
        <v>106.1</v>
      </c>
      <c r="E61" s="212">
        <v>110.2</v>
      </c>
      <c r="F61" s="249"/>
      <c r="R61" s="247">
        <f t="shared" si="0"/>
        <v>105.9</v>
      </c>
      <c r="S61" s="247">
        <f t="shared" si="1"/>
        <v>103.6</v>
      </c>
      <c r="T61" s="207">
        <v>0</v>
      </c>
    </row>
    <row r="62" spans="1:20">
      <c r="B62" s="27">
        <v>58</v>
      </c>
      <c r="C62" s="98" t="s">
        <v>30</v>
      </c>
      <c r="D62" s="212">
        <v>98.1</v>
      </c>
      <c r="E62" s="212">
        <v>100.5</v>
      </c>
      <c r="F62" s="249"/>
      <c r="R62" s="247">
        <f t="shared" si="0"/>
        <v>105.9</v>
      </c>
      <c r="S62" s="247">
        <f t="shared" si="1"/>
        <v>103.6</v>
      </c>
      <c r="T62" s="207">
        <v>0</v>
      </c>
    </row>
    <row r="63" spans="1:20">
      <c r="B63" s="27">
        <v>59</v>
      </c>
      <c r="C63" s="98" t="s">
        <v>24</v>
      </c>
      <c r="D63" s="212">
        <v>107.3</v>
      </c>
      <c r="E63" s="212">
        <v>109.6</v>
      </c>
      <c r="F63" s="249"/>
      <c r="R63" s="247">
        <f t="shared" si="0"/>
        <v>105.9</v>
      </c>
      <c r="S63" s="247">
        <f t="shared" si="1"/>
        <v>103.6</v>
      </c>
      <c r="T63" s="207">
        <v>0</v>
      </c>
    </row>
    <row r="64" spans="1:20">
      <c r="B64" s="27">
        <v>60</v>
      </c>
      <c r="C64" s="98" t="s">
        <v>51</v>
      </c>
      <c r="D64" s="212">
        <v>109.8</v>
      </c>
      <c r="E64" s="212">
        <v>105.4</v>
      </c>
      <c r="F64" s="249"/>
      <c r="R64" s="247">
        <f>$D$79</f>
        <v>105.9</v>
      </c>
      <c r="S64" s="247">
        <f>$E$79</f>
        <v>103.6</v>
      </c>
      <c r="T64" s="207">
        <v>0</v>
      </c>
    </row>
    <row r="65" spans="2:20">
      <c r="B65" s="27">
        <v>61</v>
      </c>
      <c r="C65" s="98" t="s">
        <v>19</v>
      </c>
      <c r="D65" s="212">
        <v>106.2</v>
      </c>
      <c r="E65" s="212">
        <v>102.5</v>
      </c>
      <c r="F65" s="249"/>
      <c r="R65" s="247">
        <f t="shared" si="0"/>
        <v>105.9</v>
      </c>
      <c r="S65" s="247">
        <f t="shared" si="1"/>
        <v>103.6</v>
      </c>
      <c r="T65" s="207">
        <v>0</v>
      </c>
    </row>
    <row r="66" spans="2:20">
      <c r="B66" s="27">
        <v>62</v>
      </c>
      <c r="C66" s="98" t="s">
        <v>20</v>
      </c>
      <c r="D66" s="212">
        <v>90.6</v>
      </c>
      <c r="E66" s="212">
        <v>102.1</v>
      </c>
      <c r="F66" s="249"/>
      <c r="R66" s="247">
        <f t="shared" si="0"/>
        <v>105.9</v>
      </c>
      <c r="S66" s="247">
        <f t="shared" si="1"/>
        <v>103.6</v>
      </c>
      <c r="T66" s="207">
        <v>0</v>
      </c>
    </row>
    <row r="67" spans="2:20">
      <c r="B67" s="27">
        <v>63</v>
      </c>
      <c r="C67" s="98" t="s">
        <v>31</v>
      </c>
      <c r="D67" s="212">
        <v>89.8</v>
      </c>
      <c r="E67" s="212">
        <v>88.2</v>
      </c>
      <c r="F67" s="249"/>
      <c r="R67" s="247">
        <f t="shared" si="0"/>
        <v>105.9</v>
      </c>
      <c r="S67" s="247">
        <f t="shared" si="1"/>
        <v>103.6</v>
      </c>
      <c r="T67" s="207">
        <v>0</v>
      </c>
    </row>
    <row r="68" spans="2:20">
      <c r="B68" s="27">
        <v>64</v>
      </c>
      <c r="C68" s="98" t="s">
        <v>52</v>
      </c>
      <c r="D68" s="212">
        <v>102.2</v>
      </c>
      <c r="E68" s="212">
        <v>106.6</v>
      </c>
      <c r="F68" s="249"/>
      <c r="R68" s="247">
        <f t="shared" si="0"/>
        <v>105.9</v>
      </c>
      <c r="S68" s="247">
        <f t="shared" si="1"/>
        <v>103.6</v>
      </c>
      <c r="T68" s="207">
        <v>0</v>
      </c>
    </row>
    <row r="69" spans="2:20">
      <c r="B69" s="27">
        <v>65</v>
      </c>
      <c r="C69" s="98" t="s">
        <v>12</v>
      </c>
      <c r="D69" s="212">
        <v>96.3</v>
      </c>
      <c r="E69" s="212">
        <v>100.7</v>
      </c>
      <c r="F69" s="249"/>
      <c r="R69" s="247">
        <f t="shared" ref="R69:R78" si="2">$D$79</f>
        <v>105.9</v>
      </c>
      <c r="S69" s="247">
        <f t="shared" ref="S69:S78" si="3">$E$79</f>
        <v>103.6</v>
      </c>
      <c r="T69" s="207">
        <v>0</v>
      </c>
    </row>
    <row r="70" spans="2:20">
      <c r="B70" s="27">
        <v>66</v>
      </c>
      <c r="C70" s="98" t="s">
        <v>6</v>
      </c>
      <c r="D70" s="212">
        <v>77.7</v>
      </c>
      <c r="E70" s="212">
        <v>96.5</v>
      </c>
      <c r="F70" s="249"/>
      <c r="R70" s="247">
        <f t="shared" si="2"/>
        <v>105.9</v>
      </c>
      <c r="S70" s="247">
        <f t="shared" si="3"/>
        <v>103.6</v>
      </c>
      <c r="T70" s="207">
        <v>0</v>
      </c>
    </row>
    <row r="71" spans="2:20">
      <c r="B71" s="27">
        <v>67</v>
      </c>
      <c r="C71" s="98" t="s">
        <v>7</v>
      </c>
      <c r="D71" s="212">
        <v>110.1</v>
      </c>
      <c r="E71" s="212">
        <v>119.9</v>
      </c>
      <c r="F71" s="249"/>
      <c r="R71" s="247">
        <f t="shared" si="2"/>
        <v>105.9</v>
      </c>
      <c r="S71" s="247">
        <f t="shared" si="3"/>
        <v>103.6</v>
      </c>
      <c r="T71" s="207">
        <v>0</v>
      </c>
    </row>
    <row r="72" spans="2:20">
      <c r="B72" s="27">
        <v>68</v>
      </c>
      <c r="C72" s="98" t="s">
        <v>53</v>
      </c>
      <c r="D72" s="212">
        <v>113.6</v>
      </c>
      <c r="E72" s="212">
        <v>98.8</v>
      </c>
      <c r="F72" s="249"/>
      <c r="R72" s="247">
        <f t="shared" si="2"/>
        <v>105.9</v>
      </c>
      <c r="S72" s="247">
        <f t="shared" si="3"/>
        <v>103.6</v>
      </c>
      <c r="T72" s="207">
        <v>0</v>
      </c>
    </row>
    <row r="73" spans="2:20">
      <c r="B73" s="27">
        <v>69</v>
      </c>
      <c r="C73" s="98" t="s">
        <v>54</v>
      </c>
      <c r="D73" s="212">
        <v>96</v>
      </c>
      <c r="E73" s="212">
        <v>98.2</v>
      </c>
      <c r="F73" s="249"/>
      <c r="R73" s="247">
        <f t="shared" si="2"/>
        <v>105.9</v>
      </c>
      <c r="S73" s="247">
        <f t="shared" si="3"/>
        <v>103.6</v>
      </c>
      <c r="T73" s="207">
        <v>0</v>
      </c>
    </row>
    <row r="74" spans="2:20">
      <c r="B74" s="27">
        <v>70</v>
      </c>
      <c r="C74" s="98" t="s">
        <v>55</v>
      </c>
      <c r="D74" s="212">
        <v>102.1</v>
      </c>
      <c r="E74" s="212">
        <v>109.8</v>
      </c>
      <c r="F74" s="249"/>
      <c r="R74" s="247">
        <f t="shared" si="2"/>
        <v>105.9</v>
      </c>
      <c r="S74" s="247">
        <f t="shared" si="3"/>
        <v>103.6</v>
      </c>
      <c r="T74" s="207">
        <v>0</v>
      </c>
    </row>
    <row r="75" spans="2:20">
      <c r="B75" s="27">
        <v>71</v>
      </c>
      <c r="C75" s="98" t="s">
        <v>56</v>
      </c>
      <c r="D75" s="212">
        <v>105.3</v>
      </c>
      <c r="E75" s="212">
        <v>110</v>
      </c>
      <c r="F75" s="249"/>
      <c r="R75" s="247">
        <f t="shared" si="2"/>
        <v>105.9</v>
      </c>
      <c r="S75" s="247">
        <f t="shared" si="3"/>
        <v>103.6</v>
      </c>
      <c r="T75" s="207">
        <v>0</v>
      </c>
    </row>
    <row r="76" spans="2:20">
      <c r="B76" s="27">
        <v>72</v>
      </c>
      <c r="C76" s="98" t="s">
        <v>32</v>
      </c>
      <c r="D76" s="212">
        <v>96.5</v>
      </c>
      <c r="E76" s="212">
        <v>96.4</v>
      </c>
      <c r="F76" s="249"/>
      <c r="R76" s="247">
        <f t="shared" si="2"/>
        <v>105.9</v>
      </c>
      <c r="S76" s="247">
        <f t="shared" si="3"/>
        <v>103.6</v>
      </c>
      <c r="T76" s="207">
        <v>0</v>
      </c>
    </row>
    <row r="77" spans="2:20">
      <c r="B77" s="27">
        <v>73</v>
      </c>
      <c r="C77" s="98" t="s">
        <v>33</v>
      </c>
      <c r="D77" s="212">
        <v>94.5</v>
      </c>
      <c r="E77" s="212">
        <v>105.7</v>
      </c>
      <c r="F77" s="249"/>
      <c r="R77" s="247">
        <f t="shared" si="2"/>
        <v>105.9</v>
      </c>
      <c r="S77" s="247">
        <f t="shared" si="3"/>
        <v>103.6</v>
      </c>
      <c r="T77" s="207">
        <v>0</v>
      </c>
    </row>
    <row r="78" spans="2:20" ht="14.25" thickBot="1">
      <c r="B78" s="27">
        <v>74</v>
      </c>
      <c r="C78" s="98" t="s">
        <v>34</v>
      </c>
      <c r="D78" s="213">
        <v>93.1</v>
      </c>
      <c r="E78" s="213">
        <v>103</v>
      </c>
      <c r="F78" s="249"/>
      <c r="R78" s="247">
        <f t="shared" si="2"/>
        <v>105.9</v>
      </c>
      <c r="S78" s="247">
        <f t="shared" si="3"/>
        <v>103.6</v>
      </c>
      <c r="T78" s="207">
        <v>999</v>
      </c>
    </row>
    <row r="79" spans="2:20" ht="14.25" thickTop="1">
      <c r="B79" s="270" t="s">
        <v>0</v>
      </c>
      <c r="C79" s="271"/>
      <c r="D79" s="214">
        <f>標準化死亡比!C4</f>
        <v>105.9</v>
      </c>
      <c r="E79" s="214">
        <f>標準化死亡比!C5</f>
        <v>103.6</v>
      </c>
      <c r="F79" s="249"/>
    </row>
    <row r="80" spans="2:20">
      <c r="B80" s="67" t="s">
        <v>215</v>
      </c>
    </row>
  </sheetData>
  <mergeCells count="6">
    <mergeCell ref="R4:T4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E54C-EE8F-4B75-83B2-7C2100DD7A8F}">
  <dimension ref="B1:N46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9" width="9" style="1"/>
    <col min="10" max="10" width="17.125" style="1" bestFit="1" customWidth="1"/>
    <col min="11" max="16384" width="9" style="1"/>
  </cols>
  <sheetData>
    <row r="1" spans="2:14" ht="16.5" customHeight="1">
      <c r="B1" s="3" t="s">
        <v>227</v>
      </c>
      <c r="K1" s="62"/>
      <c r="L1" s="62"/>
      <c r="M1" s="62"/>
      <c r="N1" s="30"/>
    </row>
    <row r="2" spans="2:14" ht="16.5" customHeight="1">
      <c r="B2" s="1" t="s">
        <v>183</v>
      </c>
      <c r="C2" s="3"/>
      <c r="D2" s="3"/>
      <c r="E2" s="3"/>
      <c r="F2" s="3"/>
      <c r="K2" s="30"/>
      <c r="L2" s="30"/>
      <c r="M2" s="30"/>
      <c r="N2" s="30"/>
    </row>
    <row r="3" spans="2:14" ht="42.75" customHeight="1">
      <c r="B3" s="254" t="s">
        <v>112</v>
      </c>
      <c r="C3" s="31" t="s">
        <v>152</v>
      </c>
      <c r="D3" s="32" t="s">
        <v>148</v>
      </c>
      <c r="E3" s="254" t="s">
        <v>113</v>
      </c>
      <c r="F3" s="254" t="s">
        <v>68</v>
      </c>
    </row>
    <row r="4" spans="2:14" ht="21" customHeight="1">
      <c r="B4" s="33" t="s">
        <v>99</v>
      </c>
      <c r="C4" s="79">
        <v>26438</v>
      </c>
      <c r="D4" s="77">
        <v>0.52100000000000002</v>
      </c>
      <c r="E4" s="78">
        <v>0.52</v>
      </c>
      <c r="F4" s="78">
        <v>0.502</v>
      </c>
    </row>
    <row r="5" spans="2:14" ht="21" customHeight="1">
      <c r="B5" s="33" t="s">
        <v>97</v>
      </c>
      <c r="C5" s="79">
        <v>14473</v>
      </c>
      <c r="D5" s="77">
        <v>0.28499999999999998</v>
      </c>
      <c r="E5" s="78">
        <v>0.27399999999999997</v>
      </c>
      <c r="F5" s="78">
        <v>0.27699999999999997</v>
      </c>
    </row>
    <row r="6" spans="2:14" ht="21" customHeight="1">
      <c r="B6" s="33" t="s">
        <v>98</v>
      </c>
      <c r="C6" s="79">
        <v>5621</v>
      </c>
      <c r="D6" s="77">
        <v>0.111</v>
      </c>
      <c r="E6" s="78">
        <v>0.128</v>
      </c>
      <c r="F6" s="78">
        <v>0.14199999999999999</v>
      </c>
    </row>
    <row r="7" spans="2:14" ht="21" customHeight="1">
      <c r="B7" s="33" t="s">
        <v>114</v>
      </c>
      <c r="C7" s="79">
        <v>1383</v>
      </c>
      <c r="D7" s="77">
        <v>2.7000000000000003E-2</v>
      </c>
      <c r="E7" s="78">
        <v>2.7999999999999997E-2</v>
      </c>
      <c r="F7" s="78">
        <v>2.6000000000000002E-2</v>
      </c>
    </row>
    <row r="8" spans="2:14" ht="21" customHeight="1">
      <c r="B8" s="33" t="s">
        <v>115</v>
      </c>
      <c r="C8" s="79">
        <v>1960</v>
      </c>
      <c r="D8" s="77">
        <v>3.9E-2</v>
      </c>
      <c r="E8" s="78">
        <v>3.3000000000000002E-2</v>
      </c>
      <c r="F8" s="78">
        <v>3.5000000000000003E-2</v>
      </c>
    </row>
    <row r="9" spans="2:14" ht="21" customHeight="1" thickBot="1">
      <c r="B9" s="34" t="s">
        <v>94</v>
      </c>
      <c r="C9" s="93">
        <v>916</v>
      </c>
      <c r="D9" s="77">
        <v>1.8000000000000002E-2</v>
      </c>
      <c r="E9" s="78">
        <v>1.7000000000000001E-2</v>
      </c>
      <c r="F9" s="78">
        <v>1.8000000000000002E-2</v>
      </c>
    </row>
    <row r="10" spans="2:14" ht="21" customHeight="1" thickTop="1">
      <c r="B10" s="8" t="s">
        <v>75</v>
      </c>
      <c r="C10" s="94">
        <v>50791</v>
      </c>
      <c r="D10" s="95"/>
      <c r="E10" s="95"/>
      <c r="F10" s="95"/>
    </row>
    <row r="11" spans="2:14">
      <c r="B11" s="67" t="s">
        <v>215</v>
      </c>
      <c r="C11" s="3"/>
      <c r="D11" s="3"/>
      <c r="E11" s="3"/>
      <c r="F11" s="3"/>
    </row>
    <row r="12" spans="2:14">
      <c r="B12" s="67"/>
      <c r="C12" s="3"/>
      <c r="D12" s="3"/>
      <c r="E12" s="3"/>
      <c r="F12" s="3"/>
    </row>
    <row r="13" spans="2:14">
      <c r="B13" s="67"/>
      <c r="C13" s="3"/>
      <c r="D13" s="3"/>
      <c r="E13" s="3"/>
      <c r="F13" s="3"/>
    </row>
    <row r="14" spans="2:14" ht="16.5" customHeight="1">
      <c r="B14" s="3" t="s">
        <v>227</v>
      </c>
      <c r="K14" s="62"/>
      <c r="L14" s="62"/>
      <c r="M14" s="62"/>
      <c r="N14" s="30"/>
    </row>
    <row r="15" spans="2:14" ht="16.5" customHeight="1">
      <c r="B15" s="1" t="s">
        <v>183</v>
      </c>
      <c r="C15" s="3"/>
      <c r="D15" s="3"/>
      <c r="E15" s="3"/>
      <c r="F15" s="3"/>
      <c r="K15" s="62"/>
      <c r="L15" s="62"/>
      <c r="M15" s="62"/>
      <c r="N15" s="30"/>
    </row>
    <row r="16" spans="2:14">
      <c r="I16" s="4" t="s">
        <v>189</v>
      </c>
    </row>
    <row r="17" spans="2:14">
      <c r="I17" s="4" t="s">
        <v>180</v>
      </c>
    </row>
    <row r="18" spans="2:14">
      <c r="J18"/>
      <c r="K18" s="71"/>
      <c r="L18" s="71"/>
      <c r="M18" s="71"/>
      <c r="N18" s="71"/>
    </row>
    <row r="19" spans="2:14">
      <c r="B19" s="35"/>
      <c r="C19" s="35"/>
      <c r="D19" s="35"/>
      <c r="J19"/>
      <c r="K19" s="71"/>
      <c r="L19" s="71"/>
      <c r="M19" s="71"/>
      <c r="N19" s="71"/>
    </row>
    <row r="20" spans="2:14">
      <c r="B20" s="35"/>
      <c r="C20" s="35"/>
      <c r="D20" s="35"/>
      <c r="E20" s="35"/>
      <c r="F20" s="35"/>
      <c r="J20"/>
      <c r="K20"/>
      <c r="L20"/>
      <c r="M20"/>
      <c r="N20"/>
    </row>
    <row r="21" spans="2:14">
      <c r="B21" s="35"/>
      <c r="C21" s="35"/>
      <c r="D21" s="35"/>
      <c r="E21" s="35"/>
      <c r="F21" s="35"/>
      <c r="J21"/>
      <c r="K21" s="71"/>
      <c r="L21" s="71"/>
      <c r="M21" s="71"/>
      <c r="N21" s="71"/>
    </row>
    <row r="22" spans="2:14">
      <c r="J22"/>
      <c r="K22"/>
      <c r="L22"/>
      <c r="M22"/>
      <c r="N22"/>
    </row>
    <row r="23" spans="2:14">
      <c r="B23" s="35"/>
      <c r="J23"/>
      <c r="K23" s="71"/>
      <c r="L23" s="71"/>
      <c r="M23" s="71"/>
      <c r="N23" s="71"/>
    </row>
    <row r="24" spans="2:14">
      <c r="J24"/>
      <c r="K24"/>
      <c r="L24"/>
      <c r="M24"/>
      <c r="N24"/>
    </row>
    <row r="25" spans="2:14">
      <c r="J25"/>
      <c r="K25"/>
      <c r="L25"/>
      <c r="M25" s="71"/>
      <c r="N25" s="71"/>
    </row>
    <row r="26" spans="2:14">
      <c r="J26"/>
      <c r="K26"/>
      <c r="L26"/>
      <c r="M26"/>
      <c r="N26"/>
    </row>
    <row r="27" spans="2:14">
      <c r="J27"/>
      <c r="K27" s="71"/>
      <c r="L27" s="71"/>
      <c r="M27" s="71"/>
      <c r="N27" s="71"/>
    </row>
    <row r="28" spans="2:14">
      <c r="J28"/>
      <c r="K28"/>
      <c r="L28"/>
      <c r="M28"/>
      <c r="N28"/>
    </row>
    <row r="29" spans="2:14">
      <c r="J29"/>
      <c r="K29" s="71"/>
      <c r="L29" s="71"/>
      <c r="M29" s="71"/>
      <c r="N29" s="71"/>
    </row>
    <row r="30" spans="2:14">
      <c r="J30"/>
      <c r="K30"/>
      <c r="L30"/>
      <c r="M30"/>
      <c r="N30"/>
    </row>
    <row r="46" spans="2:2">
      <c r="B46" s="67" t="s">
        <v>215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6B63-82C0-4BD1-8074-853A944F3156}">
  <dimension ref="B1:P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5" width="8.375" style="1" customWidth="1"/>
    <col min="16" max="16" width="8.375" style="4" customWidth="1"/>
    <col min="17" max="16384" width="9" style="1"/>
  </cols>
  <sheetData>
    <row r="1" spans="2:16" ht="16.5" customHeight="1">
      <c r="B1" s="3" t="s">
        <v>228</v>
      </c>
    </row>
    <row r="2" spans="2:16" ht="16.5" customHeight="1">
      <c r="B2" s="2" t="s">
        <v>225</v>
      </c>
    </row>
    <row r="3" spans="2:16" ht="16.5" customHeight="1">
      <c r="B3" s="286"/>
      <c r="C3" s="272" t="s">
        <v>116</v>
      </c>
      <c r="D3" s="286" t="s">
        <v>99</v>
      </c>
      <c r="E3" s="286"/>
      <c r="F3" s="286" t="s">
        <v>97</v>
      </c>
      <c r="G3" s="286"/>
      <c r="H3" s="286" t="s">
        <v>98</v>
      </c>
      <c r="I3" s="286"/>
      <c r="J3" s="286" t="s">
        <v>114</v>
      </c>
      <c r="K3" s="286"/>
      <c r="L3" s="286" t="s">
        <v>115</v>
      </c>
      <c r="M3" s="286"/>
      <c r="N3" s="286" t="s">
        <v>94</v>
      </c>
      <c r="O3" s="286"/>
      <c r="P3" s="286" t="s">
        <v>120</v>
      </c>
    </row>
    <row r="4" spans="2:16" ht="24">
      <c r="B4" s="286"/>
      <c r="C4" s="272"/>
      <c r="D4" s="255" t="s">
        <v>152</v>
      </c>
      <c r="E4" s="255" t="s">
        <v>172</v>
      </c>
      <c r="F4" s="255" t="s">
        <v>152</v>
      </c>
      <c r="G4" s="255" t="s">
        <v>172</v>
      </c>
      <c r="H4" s="255" t="s">
        <v>152</v>
      </c>
      <c r="I4" s="255" t="s">
        <v>172</v>
      </c>
      <c r="J4" s="255" t="s">
        <v>152</v>
      </c>
      <c r="K4" s="255" t="s">
        <v>172</v>
      </c>
      <c r="L4" s="255" t="s">
        <v>152</v>
      </c>
      <c r="M4" s="255" t="s">
        <v>172</v>
      </c>
      <c r="N4" s="255" t="s">
        <v>152</v>
      </c>
      <c r="O4" s="255" t="s">
        <v>172</v>
      </c>
      <c r="P4" s="286"/>
    </row>
    <row r="5" spans="2:16">
      <c r="B5" s="74">
        <v>1</v>
      </c>
      <c r="C5" s="11" t="s">
        <v>1</v>
      </c>
      <c r="D5" s="151">
        <v>2754</v>
      </c>
      <c r="E5" s="78">
        <v>0.53100000000000003</v>
      </c>
      <c r="F5" s="151">
        <v>1506</v>
      </c>
      <c r="G5" s="78">
        <v>0.28999999999999998</v>
      </c>
      <c r="H5" s="206">
        <v>540</v>
      </c>
      <c r="I5" s="154">
        <v>0.10400000000000001</v>
      </c>
      <c r="J5" s="206">
        <v>149</v>
      </c>
      <c r="K5" s="153">
        <v>2.8999999999999998E-2</v>
      </c>
      <c r="L5" s="151">
        <v>173</v>
      </c>
      <c r="M5" s="78">
        <v>3.3000000000000002E-2</v>
      </c>
      <c r="N5" s="151">
        <v>65</v>
      </c>
      <c r="O5" s="78">
        <v>1.3000000000000001E-2</v>
      </c>
      <c r="P5" s="206">
        <v>5187</v>
      </c>
    </row>
    <row r="6" spans="2:16">
      <c r="B6" s="74">
        <v>2</v>
      </c>
      <c r="C6" s="11" t="s">
        <v>8</v>
      </c>
      <c r="D6" s="151">
        <v>1959</v>
      </c>
      <c r="E6" s="78">
        <v>0.52400000000000002</v>
      </c>
      <c r="F6" s="151">
        <v>1144</v>
      </c>
      <c r="G6" s="78">
        <v>0.30599999999999999</v>
      </c>
      <c r="H6" s="151">
        <v>351</v>
      </c>
      <c r="I6" s="78">
        <v>9.4E-2</v>
      </c>
      <c r="J6" s="151">
        <v>99</v>
      </c>
      <c r="K6" s="78">
        <v>2.6000000000000002E-2</v>
      </c>
      <c r="L6" s="151">
        <v>127</v>
      </c>
      <c r="M6" s="78">
        <v>3.4000000000000002E-2</v>
      </c>
      <c r="N6" s="151">
        <v>61</v>
      </c>
      <c r="O6" s="78">
        <v>1.6E-2</v>
      </c>
      <c r="P6" s="151">
        <v>3741</v>
      </c>
    </row>
    <row r="7" spans="2:16">
      <c r="B7" s="74">
        <v>3</v>
      </c>
      <c r="C7" s="13" t="s">
        <v>13</v>
      </c>
      <c r="D7" s="151">
        <v>3498</v>
      </c>
      <c r="E7" s="78">
        <v>0.51900000000000002</v>
      </c>
      <c r="F7" s="151">
        <v>1977</v>
      </c>
      <c r="G7" s="78">
        <v>0.29299999999999998</v>
      </c>
      <c r="H7" s="151">
        <v>730</v>
      </c>
      <c r="I7" s="78">
        <v>0.10800000000000001</v>
      </c>
      <c r="J7" s="151">
        <v>157</v>
      </c>
      <c r="K7" s="78">
        <v>2.3E-2</v>
      </c>
      <c r="L7" s="151">
        <v>225</v>
      </c>
      <c r="M7" s="78">
        <v>3.3000000000000002E-2</v>
      </c>
      <c r="N7" s="151">
        <v>152</v>
      </c>
      <c r="O7" s="78">
        <v>2.3E-2</v>
      </c>
      <c r="P7" s="151">
        <v>6739</v>
      </c>
    </row>
    <row r="8" spans="2:16">
      <c r="B8" s="74">
        <v>4</v>
      </c>
      <c r="C8" s="13" t="s">
        <v>21</v>
      </c>
      <c r="D8" s="151">
        <v>2619</v>
      </c>
      <c r="E8" s="78">
        <v>0.51600000000000001</v>
      </c>
      <c r="F8" s="151">
        <v>1483</v>
      </c>
      <c r="G8" s="78">
        <v>0.29199999999999998</v>
      </c>
      <c r="H8" s="151">
        <v>554</v>
      </c>
      <c r="I8" s="78">
        <v>0.109</v>
      </c>
      <c r="J8" s="151">
        <v>146</v>
      </c>
      <c r="K8" s="78">
        <v>2.8999999999999998E-2</v>
      </c>
      <c r="L8" s="151">
        <v>193</v>
      </c>
      <c r="M8" s="78">
        <v>3.7999999999999999E-2</v>
      </c>
      <c r="N8" s="151">
        <v>80</v>
      </c>
      <c r="O8" s="78">
        <v>1.6E-2</v>
      </c>
      <c r="P8" s="151">
        <v>5075</v>
      </c>
    </row>
    <row r="9" spans="2:16">
      <c r="B9" s="74">
        <v>5</v>
      </c>
      <c r="C9" s="13" t="s">
        <v>25</v>
      </c>
      <c r="D9" s="151">
        <v>1916</v>
      </c>
      <c r="E9" s="78">
        <v>0.51800000000000002</v>
      </c>
      <c r="F9" s="151">
        <v>1094</v>
      </c>
      <c r="G9" s="78">
        <v>0.29600000000000004</v>
      </c>
      <c r="H9" s="151">
        <v>375</v>
      </c>
      <c r="I9" s="78">
        <v>0.10099999999999999</v>
      </c>
      <c r="J9" s="151">
        <v>94</v>
      </c>
      <c r="K9" s="78">
        <v>2.5000000000000001E-2</v>
      </c>
      <c r="L9" s="151">
        <v>153</v>
      </c>
      <c r="M9" s="78">
        <v>4.0999999999999995E-2</v>
      </c>
      <c r="N9" s="151">
        <v>68</v>
      </c>
      <c r="O9" s="78">
        <v>1.8000000000000002E-2</v>
      </c>
      <c r="P9" s="151">
        <v>3700</v>
      </c>
    </row>
    <row r="10" spans="2:16">
      <c r="B10" s="74">
        <v>6</v>
      </c>
      <c r="C10" s="13" t="s">
        <v>35</v>
      </c>
      <c r="D10" s="151">
        <v>2658</v>
      </c>
      <c r="E10" s="78">
        <v>0.54600000000000004</v>
      </c>
      <c r="F10" s="151">
        <v>1223</v>
      </c>
      <c r="G10" s="78">
        <v>0.251</v>
      </c>
      <c r="H10" s="151">
        <v>586</v>
      </c>
      <c r="I10" s="78">
        <v>0.12</v>
      </c>
      <c r="J10" s="151">
        <v>123</v>
      </c>
      <c r="K10" s="78">
        <v>2.5000000000000001E-2</v>
      </c>
      <c r="L10" s="151">
        <v>200</v>
      </c>
      <c r="M10" s="78">
        <v>4.0999999999999995E-2</v>
      </c>
      <c r="N10" s="151">
        <v>80</v>
      </c>
      <c r="O10" s="78">
        <v>1.6E-2</v>
      </c>
      <c r="P10" s="151">
        <v>4870</v>
      </c>
    </row>
    <row r="11" spans="2:16">
      <c r="B11" s="74">
        <v>7</v>
      </c>
      <c r="C11" s="13" t="s">
        <v>44</v>
      </c>
      <c r="D11" s="151">
        <v>2680</v>
      </c>
      <c r="E11" s="78">
        <v>0.49299999999999999</v>
      </c>
      <c r="F11" s="151">
        <v>1763</v>
      </c>
      <c r="G11" s="78">
        <v>0.32400000000000001</v>
      </c>
      <c r="H11" s="151">
        <v>524</v>
      </c>
      <c r="I11" s="78">
        <v>9.6000000000000002E-2</v>
      </c>
      <c r="J11" s="151">
        <v>146</v>
      </c>
      <c r="K11" s="78">
        <v>2.7000000000000003E-2</v>
      </c>
      <c r="L11" s="151">
        <v>220</v>
      </c>
      <c r="M11" s="78">
        <v>0.04</v>
      </c>
      <c r="N11" s="151">
        <v>103</v>
      </c>
      <c r="O11" s="78">
        <v>1.9E-2</v>
      </c>
      <c r="P11" s="151">
        <v>5436</v>
      </c>
    </row>
    <row r="12" spans="2:16" ht="14.25" thickBot="1">
      <c r="B12" s="27">
        <v>8</v>
      </c>
      <c r="C12" s="158" t="s">
        <v>57</v>
      </c>
      <c r="D12" s="215">
        <v>8354</v>
      </c>
      <c r="E12" s="184">
        <v>0.52100000000000002</v>
      </c>
      <c r="F12" s="215">
        <v>4283</v>
      </c>
      <c r="G12" s="184">
        <v>0.26700000000000002</v>
      </c>
      <c r="H12" s="215">
        <v>1961</v>
      </c>
      <c r="I12" s="184">
        <v>0.122</v>
      </c>
      <c r="J12" s="215">
        <v>469</v>
      </c>
      <c r="K12" s="184">
        <v>2.8999999999999998E-2</v>
      </c>
      <c r="L12" s="215">
        <v>669</v>
      </c>
      <c r="M12" s="184">
        <v>4.2000000000000003E-2</v>
      </c>
      <c r="N12" s="215">
        <v>307</v>
      </c>
      <c r="O12" s="184">
        <v>1.9E-2</v>
      </c>
      <c r="P12" s="215">
        <v>16043</v>
      </c>
    </row>
    <row r="13" spans="2:16" ht="14.25" thickTop="1">
      <c r="B13" s="273" t="s">
        <v>0</v>
      </c>
      <c r="C13" s="273"/>
      <c r="D13" s="209">
        <f>疾病別死因割合!C4</f>
        <v>26438</v>
      </c>
      <c r="E13" s="109">
        <f>疾病別死因割合!D4</f>
        <v>0.52100000000000002</v>
      </c>
      <c r="F13" s="209">
        <f>疾病別死因割合!C5</f>
        <v>14473</v>
      </c>
      <c r="G13" s="109">
        <f>疾病別死因割合!D5</f>
        <v>0.28499999999999998</v>
      </c>
      <c r="H13" s="209">
        <f>疾病別死因割合!C6</f>
        <v>5621</v>
      </c>
      <c r="I13" s="109">
        <f>疾病別死因割合!D6</f>
        <v>0.111</v>
      </c>
      <c r="J13" s="209">
        <f>疾病別死因割合!C7</f>
        <v>1383</v>
      </c>
      <c r="K13" s="109">
        <f>疾病別死因割合!D7</f>
        <v>2.7000000000000003E-2</v>
      </c>
      <c r="L13" s="209">
        <f>疾病別死因割合!C8</f>
        <v>1960</v>
      </c>
      <c r="M13" s="109">
        <f>疾病別死因割合!D8</f>
        <v>3.9E-2</v>
      </c>
      <c r="N13" s="209">
        <f>疾病別死因割合!C9</f>
        <v>916</v>
      </c>
      <c r="O13" s="109">
        <f>疾病別死因割合!D9</f>
        <v>1.8000000000000002E-2</v>
      </c>
      <c r="P13" s="209">
        <f>疾病別死因割合!C10</f>
        <v>50791</v>
      </c>
    </row>
    <row r="14" spans="2:16">
      <c r="B14" s="67" t="s">
        <v>215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6"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6"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>
      <c r="B18" s="29"/>
    </row>
  </sheetData>
  <mergeCells count="10">
    <mergeCell ref="L3:M3"/>
    <mergeCell ref="N3:O3"/>
    <mergeCell ref="P3:P4"/>
    <mergeCell ref="B13:C13"/>
    <mergeCell ref="B3:B4"/>
    <mergeCell ref="C3:C4"/>
    <mergeCell ref="D3:E3"/>
    <mergeCell ref="F3:G3"/>
    <mergeCell ref="H3:I3"/>
    <mergeCell ref="J3:K3"/>
  </mergeCells>
  <phoneticPr fontId="3"/>
  <pageMargins left="0.19685039370078741" right="0.59055118110236227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9751-64BE-4475-A368-CE3BE8CF14DD}"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0.625" style="1" customWidth="1"/>
    <col min="4" max="15" width="8.375" style="1" customWidth="1"/>
    <col min="16" max="16" width="8.375" style="4" customWidth="1"/>
    <col min="17" max="16384" width="9" style="1"/>
  </cols>
  <sheetData>
    <row r="1" spans="1:16" ht="16.5" customHeight="1">
      <c r="B1" s="99" t="s">
        <v>228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0"/>
    </row>
    <row r="2" spans="1:16" ht="16.5" customHeight="1">
      <c r="B2" s="2" t="s">
        <v>226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0"/>
    </row>
    <row r="3" spans="1:16" ht="16.5" customHeight="1">
      <c r="A3" s="2"/>
      <c r="B3" s="265"/>
      <c r="C3" s="274" t="s">
        <v>139</v>
      </c>
      <c r="D3" s="286" t="s">
        <v>99</v>
      </c>
      <c r="E3" s="286"/>
      <c r="F3" s="286" t="s">
        <v>97</v>
      </c>
      <c r="G3" s="286"/>
      <c r="H3" s="286" t="s">
        <v>98</v>
      </c>
      <c r="I3" s="286"/>
      <c r="J3" s="286" t="s">
        <v>114</v>
      </c>
      <c r="K3" s="286"/>
      <c r="L3" s="286" t="s">
        <v>115</v>
      </c>
      <c r="M3" s="286"/>
      <c r="N3" s="286" t="s">
        <v>94</v>
      </c>
      <c r="O3" s="286"/>
      <c r="P3" s="265" t="s">
        <v>120</v>
      </c>
    </row>
    <row r="4" spans="1:16" ht="24">
      <c r="A4" s="2"/>
      <c r="B4" s="266"/>
      <c r="C4" s="275"/>
      <c r="D4" s="255" t="s">
        <v>152</v>
      </c>
      <c r="E4" s="255" t="s">
        <v>172</v>
      </c>
      <c r="F4" s="255" t="s">
        <v>152</v>
      </c>
      <c r="G4" s="255" t="s">
        <v>172</v>
      </c>
      <c r="H4" s="255" t="s">
        <v>152</v>
      </c>
      <c r="I4" s="255" t="s">
        <v>172</v>
      </c>
      <c r="J4" s="255" t="s">
        <v>152</v>
      </c>
      <c r="K4" s="255" t="s">
        <v>172</v>
      </c>
      <c r="L4" s="255" t="s">
        <v>152</v>
      </c>
      <c r="M4" s="255" t="s">
        <v>172</v>
      </c>
      <c r="N4" s="255" t="s">
        <v>152</v>
      </c>
      <c r="O4" s="255" t="s">
        <v>172</v>
      </c>
      <c r="P4" s="266"/>
    </row>
    <row r="5" spans="1:16">
      <c r="A5" s="2"/>
      <c r="B5" s="27">
        <v>1</v>
      </c>
      <c r="C5" s="96" t="s">
        <v>58</v>
      </c>
      <c r="D5" s="206">
        <v>8354</v>
      </c>
      <c r="E5" s="160">
        <v>0.52100000000000002</v>
      </c>
      <c r="F5" s="208">
        <v>4283</v>
      </c>
      <c r="G5" s="160">
        <v>0.26700000000000002</v>
      </c>
      <c r="H5" s="208">
        <v>1961</v>
      </c>
      <c r="I5" s="159">
        <v>0.122</v>
      </c>
      <c r="J5" s="208">
        <v>469</v>
      </c>
      <c r="K5" s="160">
        <v>2.8999999999999998E-2</v>
      </c>
      <c r="L5" s="208">
        <v>669</v>
      </c>
      <c r="M5" s="160">
        <v>4.2000000000000003E-2</v>
      </c>
      <c r="N5" s="208">
        <v>307</v>
      </c>
      <c r="O5" s="159">
        <v>1.9E-2</v>
      </c>
      <c r="P5" s="208">
        <v>16043</v>
      </c>
    </row>
    <row r="6" spans="1:16">
      <c r="A6" s="2"/>
      <c r="B6" s="27">
        <v>2</v>
      </c>
      <c r="C6" s="97" t="s">
        <v>121</v>
      </c>
      <c r="D6" s="206">
        <v>316</v>
      </c>
      <c r="E6" s="160">
        <v>0.53299999999999992</v>
      </c>
      <c r="F6" s="208">
        <v>146</v>
      </c>
      <c r="G6" s="160">
        <v>0.24600000000000002</v>
      </c>
      <c r="H6" s="208">
        <v>70</v>
      </c>
      <c r="I6" s="159">
        <v>0.11800000000000001</v>
      </c>
      <c r="J6" s="208">
        <v>15</v>
      </c>
      <c r="K6" s="160">
        <v>2.5000000000000001E-2</v>
      </c>
      <c r="L6" s="208">
        <v>36</v>
      </c>
      <c r="M6" s="160">
        <v>6.0999999999999999E-2</v>
      </c>
      <c r="N6" s="208">
        <v>10</v>
      </c>
      <c r="O6" s="159">
        <v>1.7000000000000001E-2</v>
      </c>
      <c r="P6" s="208">
        <v>593</v>
      </c>
    </row>
    <row r="7" spans="1:16">
      <c r="A7" s="2"/>
      <c r="B7" s="27">
        <v>3</v>
      </c>
      <c r="C7" s="97" t="s">
        <v>122</v>
      </c>
      <c r="D7" s="206">
        <v>191</v>
      </c>
      <c r="E7" s="160">
        <v>0.56200000000000006</v>
      </c>
      <c r="F7" s="208">
        <v>76</v>
      </c>
      <c r="G7" s="160">
        <v>0.22399999999999998</v>
      </c>
      <c r="H7" s="208">
        <v>45</v>
      </c>
      <c r="I7" s="159">
        <v>0.13200000000000001</v>
      </c>
      <c r="J7" s="208">
        <v>8</v>
      </c>
      <c r="K7" s="160">
        <v>2.4E-2</v>
      </c>
      <c r="L7" s="208">
        <v>17</v>
      </c>
      <c r="M7" s="160">
        <v>0.05</v>
      </c>
      <c r="N7" s="208">
        <v>3</v>
      </c>
      <c r="O7" s="159">
        <v>9.0000000000000011E-3</v>
      </c>
      <c r="P7" s="208">
        <v>340</v>
      </c>
    </row>
    <row r="8" spans="1:16">
      <c r="A8" s="2"/>
      <c r="B8" s="27">
        <v>4</v>
      </c>
      <c r="C8" s="97" t="s">
        <v>123</v>
      </c>
      <c r="D8" s="206">
        <v>240</v>
      </c>
      <c r="E8" s="160">
        <v>0.57399999999999995</v>
      </c>
      <c r="F8" s="208">
        <v>102</v>
      </c>
      <c r="G8" s="160">
        <v>0.24399999999999999</v>
      </c>
      <c r="H8" s="208">
        <v>46</v>
      </c>
      <c r="I8" s="159">
        <v>0.11</v>
      </c>
      <c r="J8" s="208">
        <v>16</v>
      </c>
      <c r="K8" s="160">
        <v>3.7999999999999999E-2</v>
      </c>
      <c r="L8" s="208">
        <v>10</v>
      </c>
      <c r="M8" s="160">
        <v>2.4E-2</v>
      </c>
      <c r="N8" s="208">
        <v>4</v>
      </c>
      <c r="O8" s="159">
        <v>0.01</v>
      </c>
      <c r="P8" s="208">
        <v>418</v>
      </c>
    </row>
    <row r="9" spans="1:16">
      <c r="A9" s="2"/>
      <c r="B9" s="27">
        <v>5</v>
      </c>
      <c r="C9" s="97" t="s">
        <v>124</v>
      </c>
      <c r="D9" s="206">
        <v>185</v>
      </c>
      <c r="E9" s="160">
        <v>0.52600000000000002</v>
      </c>
      <c r="F9" s="208">
        <v>83</v>
      </c>
      <c r="G9" s="160">
        <v>0.23600000000000002</v>
      </c>
      <c r="H9" s="208">
        <v>38</v>
      </c>
      <c r="I9" s="159">
        <v>0.10800000000000001</v>
      </c>
      <c r="J9" s="208">
        <v>25</v>
      </c>
      <c r="K9" s="160">
        <v>7.0999999999999994E-2</v>
      </c>
      <c r="L9" s="208">
        <v>13</v>
      </c>
      <c r="M9" s="160">
        <v>3.7000000000000005E-2</v>
      </c>
      <c r="N9" s="208">
        <v>8</v>
      </c>
      <c r="O9" s="159">
        <v>2.3E-2</v>
      </c>
      <c r="P9" s="208">
        <v>352</v>
      </c>
    </row>
    <row r="10" spans="1:16">
      <c r="A10" s="2"/>
      <c r="B10" s="27">
        <v>6</v>
      </c>
      <c r="C10" s="97" t="s">
        <v>125</v>
      </c>
      <c r="D10" s="206">
        <v>296</v>
      </c>
      <c r="E10" s="160">
        <v>0.53</v>
      </c>
      <c r="F10" s="208">
        <v>152</v>
      </c>
      <c r="G10" s="160">
        <v>0.27200000000000002</v>
      </c>
      <c r="H10" s="208">
        <v>65</v>
      </c>
      <c r="I10" s="159">
        <v>0.11599999999999999</v>
      </c>
      <c r="J10" s="208">
        <v>15</v>
      </c>
      <c r="K10" s="160">
        <v>2.7000000000000003E-2</v>
      </c>
      <c r="L10" s="208">
        <v>20</v>
      </c>
      <c r="M10" s="160">
        <v>3.6000000000000004E-2</v>
      </c>
      <c r="N10" s="208">
        <v>11</v>
      </c>
      <c r="O10" s="159">
        <v>0.02</v>
      </c>
      <c r="P10" s="208">
        <v>559</v>
      </c>
    </row>
    <row r="11" spans="1:16">
      <c r="A11" s="2"/>
      <c r="B11" s="27">
        <v>7</v>
      </c>
      <c r="C11" s="98" t="s">
        <v>126</v>
      </c>
      <c r="D11" s="206">
        <v>236</v>
      </c>
      <c r="E11" s="160">
        <v>0.53500000000000003</v>
      </c>
      <c r="F11" s="208">
        <v>105</v>
      </c>
      <c r="G11" s="160">
        <v>0.23800000000000002</v>
      </c>
      <c r="H11" s="208">
        <v>64</v>
      </c>
      <c r="I11" s="159">
        <v>0.14499999999999999</v>
      </c>
      <c r="J11" s="208">
        <v>10</v>
      </c>
      <c r="K11" s="160">
        <v>2.3E-2</v>
      </c>
      <c r="L11" s="208">
        <v>22</v>
      </c>
      <c r="M11" s="160">
        <v>0.05</v>
      </c>
      <c r="N11" s="208">
        <v>4</v>
      </c>
      <c r="O11" s="159">
        <v>9.0000000000000011E-3</v>
      </c>
      <c r="P11" s="208">
        <v>441</v>
      </c>
    </row>
    <row r="12" spans="1:16">
      <c r="A12" s="2"/>
      <c r="B12" s="27">
        <v>8</v>
      </c>
      <c r="C12" s="98" t="s">
        <v>59</v>
      </c>
      <c r="D12" s="206">
        <v>179</v>
      </c>
      <c r="E12" s="160">
        <v>0.54899999999999993</v>
      </c>
      <c r="F12" s="208">
        <v>82</v>
      </c>
      <c r="G12" s="160">
        <v>0.252</v>
      </c>
      <c r="H12" s="208">
        <v>31</v>
      </c>
      <c r="I12" s="159">
        <v>9.5000000000000001E-2</v>
      </c>
      <c r="J12" s="208">
        <v>11</v>
      </c>
      <c r="K12" s="160">
        <v>3.4000000000000002E-2</v>
      </c>
      <c r="L12" s="208">
        <v>17</v>
      </c>
      <c r="M12" s="160">
        <v>5.2000000000000005E-2</v>
      </c>
      <c r="N12" s="208">
        <v>6</v>
      </c>
      <c r="O12" s="159">
        <v>1.8000000000000002E-2</v>
      </c>
      <c r="P12" s="208">
        <v>326</v>
      </c>
    </row>
    <row r="13" spans="1:16">
      <c r="A13" s="2"/>
      <c r="B13" s="27">
        <v>9</v>
      </c>
      <c r="C13" s="98" t="s">
        <v>127</v>
      </c>
      <c r="D13" s="206">
        <v>184</v>
      </c>
      <c r="E13" s="160">
        <v>0.51</v>
      </c>
      <c r="F13" s="208">
        <v>107</v>
      </c>
      <c r="G13" s="160">
        <v>0.29600000000000004</v>
      </c>
      <c r="H13" s="208">
        <v>41</v>
      </c>
      <c r="I13" s="159">
        <v>0.114</v>
      </c>
      <c r="J13" s="208">
        <v>8</v>
      </c>
      <c r="K13" s="160">
        <v>2.2000000000000002E-2</v>
      </c>
      <c r="L13" s="208">
        <v>17</v>
      </c>
      <c r="M13" s="160">
        <v>4.7E-2</v>
      </c>
      <c r="N13" s="208">
        <v>4</v>
      </c>
      <c r="O13" s="159">
        <v>1.1000000000000001E-2</v>
      </c>
      <c r="P13" s="208">
        <v>361</v>
      </c>
    </row>
    <row r="14" spans="1:16">
      <c r="A14" s="2"/>
      <c r="B14" s="27">
        <v>10</v>
      </c>
      <c r="C14" s="98" t="s">
        <v>60</v>
      </c>
      <c r="D14" s="206">
        <v>286</v>
      </c>
      <c r="E14" s="160">
        <v>0.53299999999999992</v>
      </c>
      <c r="F14" s="208">
        <v>148</v>
      </c>
      <c r="G14" s="160">
        <v>0.27600000000000002</v>
      </c>
      <c r="H14" s="208">
        <v>65</v>
      </c>
      <c r="I14" s="159">
        <v>0.121</v>
      </c>
      <c r="J14" s="208">
        <v>5</v>
      </c>
      <c r="K14" s="160">
        <v>9.0000000000000011E-3</v>
      </c>
      <c r="L14" s="208">
        <v>18</v>
      </c>
      <c r="M14" s="160">
        <v>3.4000000000000002E-2</v>
      </c>
      <c r="N14" s="208">
        <v>15</v>
      </c>
      <c r="O14" s="159">
        <v>2.7999999999999997E-2</v>
      </c>
      <c r="P14" s="208">
        <v>537</v>
      </c>
    </row>
    <row r="15" spans="1:16">
      <c r="A15" s="2"/>
      <c r="B15" s="27">
        <v>11</v>
      </c>
      <c r="C15" s="98" t="s">
        <v>61</v>
      </c>
      <c r="D15" s="206">
        <v>535</v>
      </c>
      <c r="E15" s="160">
        <v>0.53600000000000003</v>
      </c>
      <c r="F15" s="208">
        <v>272</v>
      </c>
      <c r="G15" s="160">
        <v>0.27200000000000002</v>
      </c>
      <c r="H15" s="208">
        <v>108</v>
      </c>
      <c r="I15" s="159">
        <v>0.10800000000000001</v>
      </c>
      <c r="J15" s="208">
        <v>34</v>
      </c>
      <c r="K15" s="160">
        <v>3.4000000000000002E-2</v>
      </c>
      <c r="L15" s="208">
        <v>34</v>
      </c>
      <c r="M15" s="160">
        <v>3.4000000000000002E-2</v>
      </c>
      <c r="N15" s="208">
        <v>16</v>
      </c>
      <c r="O15" s="159">
        <v>1.6E-2</v>
      </c>
      <c r="P15" s="208">
        <v>999</v>
      </c>
    </row>
    <row r="16" spans="1:16">
      <c r="A16" s="2"/>
      <c r="B16" s="27">
        <v>12</v>
      </c>
      <c r="C16" s="98" t="s">
        <v>128</v>
      </c>
      <c r="D16" s="206">
        <v>217</v>
      </c>
      <c r="E16" s="160">
        <v>0.51300000000000001</v>
      </c>
      <c r="F16" s="208">
        <v>109</v>
      </c>
      <c r="G16" s="160">
        <v>0.25800000000000001</v>
      </c>
      <c r="H16" s="208">
        <v>62</v>
      </c>
      <c r="I16" s="159">
        <v>0.14699999999999999</v>
      </c>
      <c r="J16" s="208">
        <v>11</v>
      </c>
      <c r="K16" s="160">
        <v>2.6000000000000002E-2</v>
      </c>
      <c r="L16" s="208">
        <v>15</v>
      </c>
      <c r="M16" s="160">
        <v>3.5000000000000003E-2</v>
      </c>
      <c r="N16" s="208">
        <v>9</v>
      </c>
      <c r="O16" s="159">
        <v>2.1000000000000001E-2</v>
      </c>
      <c r="P16" s="208">
        <v>423</v>
      </c>
    </row>
    <row r="17" spans="1:16">
      <c r="A17" s="2"/>
      <c r="B17" s="27">
        <v>13</v>
      </c>
      <c r="C17" s="98" t="s">
        <v>129</v>
      </c>
      <c r="D17" s="206">
        <v>428</v>
      </c>
      <c r="E17" s="160">
        <v>0.53600000000000003</v>
      </c>
      <c r="F17" s="208">
        <v>203</v>
      </c>
      <c r="G17" s="160">
        <v>0.254</v>
      </c>
      <c r="H17" s="208">
        <v>98</v>
      </c>
      <c r="I17" s="159">
        <v>0.12300000000000001</v>
      </c>
      <c r="J17" s="208">
        <v>18</v>
      </c>
      <c r="K17" s="160">
        <v>2.3E-2</v>
      </c>
      <c r="L17" s="208">
        <v>39</v>
      </c>
      <c r="M17" s="160">
        <v>4.9000000000000002E-2</v>
      </c>
      <c r="N17" s="208">
        <v>13</v>
      </c>
      <c r="O17" s="159">
        <v>1.6E-2</v>
      </c>
      <c r="P17" s="208">
        <v>799</v>
      </c>
    </row>
    <row r="18" spans="1:16">
      <c r="A18" s="2"/>
      <c r="B18" s="27">
        <v>14</v>
      </c>
      <c r="C18" s="98" t="s">
        <v>130</v>
      </c>
      <c r="D18" s="206">
        <v>308</v>
      </c>
      <c r="E18" s="160">
        <v>0.46899999999999997</v>
      </c>
      <c r="F18" s="208">
        <v>202</v>
      </c>
      <c r="G18" s="160">
        <v>0.307</v>
      </c>
      <c r="H18" s="208">
        <v>89</v>
      </c>
      <c r="I18" s="159">
        <v>0.13500000000000001</v>
      </c>
      <c r="J18" s="208">
        <v>18</v>
      </c>
      <c r="K18" s="160">
        <v>2.7000000000000003E-2</v>
      </c>
      <c r="L18" s="208">
        <v>31</v>
      </c>
      <c r="M18" s="160">
        <v>4.7E-2</v>
      </c>
      <c r="N18" s="208">
        <v>9</v>
      </c>
      <c r="O18" s="159">
        <v>1.3999999999999999E-2</v>
      </c>
      <c r="P18" s="208">
        <v>657</v>
      </c>
    </row>
    <row r="19" spans="1:16">
      <c r="A19" s="2"/>
      <c r="B19" s="27">
        <v>15</v>
      </c>
      <c r="C19" s="98" t="s">
        <v>131</v>
      </c>
      <c r="D19" s="206">
        <v>503</v>
      </c>
      <c r="E19" s="160">
        <v>0.54299999999999993</v>
      </c>
      <c r="F19" s="208">
        <v>237</v>
      </c>
      <c r="G19" s="160">
        <v>0.25600000000000001</v>
      </c>
      <c r="H19" s="208">
        <v>108</v>
      </c>
      <c r="I19" s="159">
        <v>0.11699999999999999</v>
      </c>
      <c r="J19" s="208">
        <v>27</v>
      </c>
      <c r="K19" s="160">
        <v>2.8999999999999998E-2</v>
      </c>
      <c r="L19" s="208">
        <v>33</v>
      </c>
      <c r="M19" s="160">
        <v>3.6000000000000004E-2</v>
      </c>
      <c r="N19" s="208">
        <v>19</v>
      </c>
      <c r="O19" s="159">
        <v>0.02</v>
      </c>
      <c r="P19" s="208">
        <v>927</v>
      </c>
    </row>
    <row r="20" spans="1:16">
      <c r="A20" s="2"/>
      <c r="B20" s="27">
        <v>16</v>
      </c>
      <c r="C20" s="98" t="s">
        <v>62</v>
      </c>
      <c r="D20" s="206">
        <v>317</v>
      </c>
      <c r="E20" s="160">
        <v>0.52100000000000002</v>
      </c>
      <c r="F20" s="208">
        <v>176</v>
      </c>
      <c r="G20" s="160">
        <v>0.28899999999999998</v>
      </c>
      <c r="H20" s="208">
        <v>72</v>
      </c>
      <c r="I20" s="159">
        <v>0.11800000000000001</v>
      </c>
      <c r="J20" s="208">
        <v>17</v>
      </c>
      <c r="K20" s="160">
        <v>2.7999999999999997E-2</v>
      </c>
      <c r="L20" s="208">
        <v>19</v>
      </c>
      <c r="M20" s="160">
        <v>3.1E-2</v>
      </c>
      <c r="N20" s="208">
        <v>8</v>
      </c>
      <c r="O20" s="159">
        <v>1.3000000000000001E-2</v>
      </c>
      <c r="P20" s="208">
        <v>609</v>
      </c>
    </row>
    <row r="21" spans="1:16">
      <c r="A21" s="2"/>
      <c r="B21" s="27">
        <v>17</v>
      </c>
      <c r="C21" s="98" t="s">
        <v>132</v>
      </c>
      <c r="D21" s="206">
        <v>489</v>
      </c>
      <c r="E21" s="160">
        <v>0.49399999999999999</v>
      </c>
      <c r="F21" s="208">
        <v>259</v>
      </c>
      <c r="G21" s="160">
        <v>0.26200000000000001</v>
      </c>
      <c r="H21" s="208">
        <v>112</v>
      </c>
      <c r="I21" s="159">
        <v>0.113</v>
      </c>
      <c r="J21" s="208">
        <v>36</v>
      </c>
      <c r="K21" s="160">
        <v>3.6000000000000004E-2</v>
      </c>
      <c r="L21" s="208">
        <v>62</v>
      </c>
      <c r="M21" s="160">
        <v>6.3E-2</v>
      </c>
      <c r="N21" s="208">
        <v>31</v>
      </c>
      <c r="O21" s="159">
        <v>3.1E-2</v>
      </c>
      <c r="P21" s="208">
        <v>989</v>
      </c>
    </row>
    <row r="22" spans="1:16">
      <c r="A22" s="2"/>
      <c r="B22" s="27">
        <v>18</v>
      </c>
      <c r="C22" s="98" t="s">
        <v>63</v>
      </c>
      <c r="D22" s="206">
        <v>424</v>
      </c>
      <c r="E22" s="160">
        <v>0.48499999999999999</v>
      </c>
      <c r="F22" s="208">
        <v>250</v>
      </c>
      <c r="G22" s="160">
        <v>0.28600000000000003</v>
      </c>
      <c r="H22" s="208">
        <v>113</v>
      </c>
      <c r="I22" s="159">
        <v>0.129</v>
      </c>
      <c r="J22" s="208">
        <v>26</v>
      </c>
      <c r="K22" s="160">
        <v>0.03</v>
      </c>
      <c r="L22" s="208">
        <v>47</v>
      </c>
      <c r="M22" s="160">
        <v>5.4000000000000006E-2</v>
      </c>
      <c r="N22" s="208">
        <v>15</v>
      </c>
      <c r="O22" s="159">
        <v>1.7000000000000001E-2</v>
      </c>
      <c r="P22" s="208">
        <v>875</v>
      </c>
    </row>
    <row r="23" spans="1:16">
      <c r="A23" s="2"/>
      <c r="B23" s="27">
        <v>19</v>
      </c>
      <c r="C23" s="98" t="s">
        <v>133</v>
      </c>
      <c r="D23" s="206">
        <v>640</v>
      </c>
      <c r="E23" s="160">
        <v>0.45700000000000002</v>
      </c>
      <c r="F23" s="208">
        <v>413</v>
      </c>
      <c r="G23" s="160">
        <v>0.29499999999999998</v>
      </c>
      <c r="H23" s="208">
        <v>204</v>
      </c>
      <c r="I23" s="159">
        <v>0.14599999999999999</v>
      </c>
      <c r="J23" s="208">
        <v>43</v>
      </c>
      <c r="K23" s="160">
        <v>3.1E-2</v>
      </c>
      <c r="L23" s="208">
        <v>60</v>
      </c>
      <c r="M23" s="160">
        <v>4.2999999999999997E-2</v>
      </c>
      <c r="N23" s="208">
        <v>40</v>
      </c>
      <c r="O23" s="159">
        <v>2.8999999999999998E-2</v>
      </c>
      <c r="P23" s="208">
        <v>1400</v>
      </c>
    </row>
    <row r="24" spans="1:16">
      <c r="A24" s="2"/>
      <c r="B24" s="27">
        <v>20</v>
      </c>
      <c r="C24" s="98" t="s">
        <v>134</v>
      </c>
      <c r="D24" s="206">
        <v>475</v>
      </c>
      <c r="E24" s="160">
        <v>0.52200000000000002</v>
      </c>
      <c r="F24" s="208">
        <v>244</v>
      </c>
      <c r="G24" s="160">
        <v>0.26800000000000002</v>
      </c>
      <c r="H24" s="208">
        <v>105</v>
      </c>
      <c r="I24" s="159">
        <v>0.115</v>
      </c>
      <c r="J24" s="208">
        <v>29</v>
      </c>
      <c r="K24" s="160">
        <v>3.2000000000000001E-2</v>
      </c>
      <c r="L24" s="208">
        <v>36</v>
      </c>
      <c r="M24" s="160">
        <v>0.04</v>
      </c>
      <c r="N24" s="208">
        <v>21</v>
      </c>
      <c r="O24" s="159">
        <v>2.3E-2</v>
      </c>
      <c r="P24" s="208">
        <v>910</v>
      </c>
    </row>
    <row r="25" spans="1:16">
      <c r="A25" s="2"/>
      <c r="B25" s="27">
        <v>21</v>
      </c>
      <c r="C25" s="98" t="s">
        <v>135</v>
      </c>
      <c r="D25" s="206">
        <v>288</v>
      </c>
      <c r="E25" s="160">
        <v>0.52900000000000003</v>
      </c>
      <c r="F25" s="208">
        <v>143</v>
      </c>
      <c r="G25" s="160">
        <v>0.26300000000000001</v>
      </c>
      <c r="H25" s="208">
        <v>73</v>
      </c>
      <c r="I25" s="159">
        <v>0.13400000000000001</v>
      </c>
      <c r="J25" s="208">
        <v>12</v>
      </c>
      <c r="K25" s="160">
        <v>2.2000000000000002E-2</v>
      </c>
      <c r="L25" s="208">
        <v>23</v>
      </c>
      <c r="M25" s="160">
        <v>4.2000000000000003E-2</v>
      </c>
      <c r="N25" s="208">
        <v>5</v>
      </c>
      <c r="O25" s="159">
        <v>9.0000000000000011E-3</v>
      </c>
      <c r="P25" s="208">
        <v>544</v>
      </c>
    </row>
    <row r="26" spans="1:16">
      <c r="A26" s="2"/>
      <c r="B26" s="27">
        <v>22</v>
      </c>
      <c r="C26" s="98" t="s">
        <v>64</v>
      </c>
      <c r="D26" s="206">
        <v>445</v>
      </c>
      <c r="E26" s="160">
        <v>0.54200000000000004</v>
      </c>
      <c r="F26" s="208">
        <v>213</v>
      </c>
      <c r="G26" s="160">
        <v>0.25900000000000001</v>
      </c>
      <c r="H26" s="208">
        <v>101</v>
      </c>
      <c r="I26" s="159">
        <v>0.12300000000000001</v>
      </c>
      <c r="J26" s="208">
        <v>18</v>
      </c>
      <c r="K26" s="160">
        <v>2.2000000000000002E-2</v>
      </c>
      <c r="L26" s="208">
        <v>32</v>
      </c>
      <c r="M26" s="160">
        <v>3.9E-2</v>
      </c>
      <c r="N26" s="208">
        <v>12</v>
      </c>
      <c r="O26" s="159">
        <v>1.4999999999999999E-2</v>
      </c>
      <c r="P26" s="208">
        <v>821</v>
      </c>
    </row>
    <row r="27" spans="1:16">
      <c r="A27" s="2"/>
      <c r="B27" s="27">
        <v>23</v>
      </c>
      <c r="C27" s="98" t="s">
        <v>136</v>
      </c>
      <c r="D27" s="206">
        <v>720</v>
      </c>
      <c r="E27" s="160">
        <v>0.54700000000000004</v>
      </c>
      <c r="F27" s="208">
        <v>328</v>
      </c>
      <c r="G27" s="160">
        <v>0.249</v>
      </c>
      <c r="H27" s="208">
        <v>153</v>
      </c>
      <c r="I27" s="159">
        <v>0.11599999999999999</v>
      </c>
      <c r="J27" s="208">
        <v>34</v>
      </c>
      <c r="K27" s="160">
        <v>2.6000000000000002E-2</v>
      </c>
      <c r="L27" s="208">
        <v>46</v>
      </c>
      <c r="M27" s="160">
        <v>3.5000000000000003E-2</v>
      </c>
      <c r="N27" s="208">
        <v>35</v>
      </c>
      <c r="O27" s="159">
        <v>2.7000000000000003E-2</v>
      </c>
      <c r="P27" s="208">
        <v>1316</v>
      </c>
    </row>
    <row r="28" spans="1:16">
      <c r="A28" s="2"/>
      <c r="B28" s="27">
        <v>24</v>
      </c>
      <c r="C28" s="98" t="s">
        <v>137</v>
      </c>
      <c r="D28" s="206">
        <v>254</v>
      </c>
      <c r="E28" s="160">
        <v>0.52200000000000002</v>
      </c>
      <c r="F28" s="208">
        <v>142</v>
      </c>
      <c r="G28" s="160">
        <v>0.29199999999999998</v>
      </c>
      <c r="H28" s="208">
        <v>53</v>
      </c>
      <c r="I28" s="159">
        <v>0.109</v>
      </c>
      <c r="J28" s="208">
        <v>19</v>
      </c>
      <c r="K28" s="160">
        <v>3.9E-2</v>
      </c>
      <c r="L28" s="208">
        <v>14</v>
      </c>
      <c r="M28" s="160">
        <v>2.8999999999999998E-2</v>
      </c>
      <c r="N28" s="208">
        <v>5</v>
      </c>
      <c r="O28" s="159">
        <v>0.01</v>
      </c>
      <c r="P28" s="208">
        <v>487</v>
      </c>
    </row>
    <row r="29" spans="1:16">
      <c r="A29" s="2"/>
      <c r="B29" s="27">
        <v>25</v>
      </c>
      <c r="C29" s="98" t="s">
        <v>138</v>
      </c>
      <c r="D29" s="206">
        <v>198</v>
      </c>
      <c r="E29" s="160">
        <v>0.55000000000000004</v>
      </c>
      <c r="F29" s="208">
        <v>91</v>
      </c>
      <c r="G29" s="160">
        <v>0.253</v>
      </c>
      <c r="H29" s="208">
        <v>45</v>
      </c>
      <c r="I29" s="159">
        <v>0.125</v>
      </c>
      <c r="J29" s="208">
        <v>14</v>
      </c>
      <c r="K29" s="160">
        <v>3.9E-2</v>
      </c>
      <c r="L29" s="208">
        <v>8</v>
      </c>
      <c r="M29" s="160">
        <v>2.2000000000000002E-2</v>
      </c>
      <c r="N29" s="208">
        <v>4</v>
      </c>
      <c r="O29" s="159">
        <v>1.1000000000000001E-2</v>
      </c>
      <c r="P29" s="208">
        <v>360</v>
      </c>
    </row>
    <row r="30" spans="1:16">
      <c r="A30" s="2"/>
      <c r="B30" s="27">
        <v>26</v>
      </c>
      <c r="C30" s="98" t="s">
        <v>36</v>
      </c>
      <c r="D30" s="206">
        <v>2658</v>
      </c>
      <c r="E30" s="160">
        <v>0.54600000000000004</v>
      </c>
      <c r="F30" s="208">
        <v>1223</v>
      </c>
      <c r="G30" s="160">
        <v>0.251</v>
      </c>
      <c r="H30" s="208">
        <v>586</v>
      </c>
      <c r="I30" s="159">
        <v>0.12</v>
      </c>
      <c r="J30" s="208">
        <v>123</v>
      </c>
      <c r="K30" s="160">
        <v>2.5000000000000001E-2</v>
      </c>
      <c r="L30" s="208">
        <v>200</v>
      </c>
      <c r="M30" s="160">
        <v>4.0999999999999995E-2</v>
      </c>
      <c r="N30" s="208">
        <v>80</v>
      </c>
      <c r="O30" s="159">
        <v>1.6E-2</v>
      </c>
      <c r="P30" s="208">
        <v>4870</v>
      </c>
    </row>
    <row r="31" spans="1:16">
      <c r="A31" s="2"/>
      <c r="B31" s="27">
        <v>27</v>
      </c>
      <c r="C31" s="98" t="s">
        <v>37</v>
      </c>
      <c r="D31" s="206">
        <v>507</v>
      </c>
      <c r="E31" s="160">
        <v>0.53400000000000003</v>
      </c>
      <c r="F31" s="208">
        <v>245</v>
      </c>
      <c r="G31" s="160">
        <v>0.25800000000000001</v>
      </c>
      <c r="H31" s="208">
        <v>121</v>
      </c>
      <c r="I31" s="159">
        <v>0.128</v>
      </c>
      <c r="J31" s="208">
        <v>21</v>
      </c>
      <c r="K31" s="160">
        <v>2.2000000000000002E-2</v>
      </c>
      <c r="L31" s="208">
        <v>41</v>
      </c>
      <c r="M31" s="160">
        <v>4.2999999999999997E-2</v>
      </c>
      <c r="N31" s="208">
        <v>14</v>
      </c>
      <c r="O31" s="159">
        <v>1.4999999999999999E-2</v>
      </c>
      <c r="P31" s="208">
        <v>949</v>
      </c>
    </row>
    <row r="32" spans="1:16">
      <c r="A32" s="2"/>
      <c r="B32" s="27">
        <v>28</v>
      </c>
      <c r="C32" s="98" t="s">
        <v>38</v>
      </c>
      <c r="D32" s="206">
        <v>368</v>
      </c>
      <c r="E32" s="160">
        <v>0.54100000000000004</v>
      </c>
      <c r="F32" s="208">
        <v>151</v>
      </c>
      <c r="G32" s="160">
        <v>0.222</v>
      </c>
      <c r="H32" s="208">
        <v>97</v>
      </c>
      <c r="I32" s="159">
        <v>0.14300000000000002</v>
      </c>
      <c r="J32" s="208">
        <v>20</v>
      </c>
      <c r="K32" s="160">
        <v>2.8999999999999998E-2</v>
      </c>
      <c r="L32" s="208">
        <v>31</v>
      </c>
      <c r="M32" s="160">
        <v>4.5999999999999999E-2</v>
      </c>
      <c r="N32" s="208">
        <v>13</v>
      </c>
      <c r="O32" s="159">
        <v>1.9E-2</v>
      </c>
      <c r="P32" s="208">
        <v>680</v>
      </c>
    </row>
    <row r="33" spans="1:16">
      <c r="A33" s="2"/>
      <c r="B33" s="27">
        <v>29</v>
      </c>
      <c r="C33" s="98" t="s">
        <v>39</v>
      </c>
      <c r="D33" s="206">
        <v>277</v>
      </c>
      <c r="E33" s="160">
        <v>0.51</v>
      </c>
      <c r="F33" s="208">
        <v>180</v>
      </c>
      <c r="G33" s="160">
        <v>0.33100000000000002</v>
      </c>
      <c r="H33" s="208">
        <v>48</v>
      </c>
      <c r="I33" s="159">
        <v>8.8000000000000009E-2</v>
      </c>
      <c r="J33" s="208">
        <v>13</v>
      </c>
      <c r="K33" s="160">
        <v>2.4E-2</v>
      </c>
      <c r="L33" s="208">
        <v>18</v>
      </c>
      <c r="M33" s="160">
        <v>3.3000000000000002E-2</v>
      </c>
      <c r="N33" s="208">
        <v>7</v>
      </c>
      <c r="O33" s="159">
        <v>1.3000000000000001E-2</v>
      </c>
      <c r="P33" s="208">
        <v>543</v>
      </c>
    </row>
    <row r="34" spans="1:16">
      <c r="A34" s="2"/>
      <c r="B34" s="27">
        <v>30</v>
      </c>
      <c r="C34" s="98" t="s">
        <v>40</v>
      </c>
      <c r="D34" s="206">
        <v>472</v>
      </c>
      <c r="E34" s="160">
        <v>0.58099999999999996</v>
      </c>
      <c r="F34" s="208">
        <v>174</v>
      </c>
      <c r="G34" s="160">
        <v>0.214</v>
      </c>
      <c r="H34" s="208">
        <v>96</v>
      </c>
      <c r="I34" s="159">
        <v>0.11800000000000001</v>
      </c>
      <c r="J34" s="208">
        <v>22</v>
      </c>
      <c r="K34" s="160">
        <v>2.7000000000000003E-2</v>
      </c>
      <c r="L34" s="208">
        <v>38</v>
      </c>
      <c r="M34" s="160">
        <v>4.7E-2</v>
      </c>
      <c r="N34" s="208">
        <v>11</v>
      </c>
      <c r="O34" s="159">
        <v>1.3999999999999999E-2</v>
      </c>
      <c r="P34" s="208">
        <v>813</v>
      </c>
    </row>
    <row r="35" spans="1:16">
      <c r="A35" s="2"/>
      <c r="B35" s="27">
        <v>31</v>
      </c>
      <c r="C35" s="98" t="s">
        <v>41</v>
      </c>
      <c r="D35" s="206">
        <v>447</v>
      </c>
      <c r="E35" s="160">
        <v>0.54200000000000004</v>
      </c>
      <c r="F35" s="208">
        <v>199</v>
      </c>
      <c r="G35" s="160">
        <v>0.24100000000000002</v>
      </c>
      <c r="H35" s="208">
        <v>114</v>
      </c>
      <c r="I35" s="159">
        <v>0.13800000000000001</v>
      </c>
      <c r="J35" s="208">
        <v>20</v>
      </c>
      <c r="K35" s="160">
        <v>2.4E-2</v>
      </c>
      <c r="L35" s="208">
        <v>30</v>
      </c>
      <c r="M35" s="160">
        <v>3.6000000000000004E-2</v>
      </c>
      <c r="N35" s="208">
        <v>15</v>
      </c>
      <c r="O35" s="159">
        <v>1.8000000000000002E-2</v>
      </c>
      <c r="P35" s="208">
        <v>825</v>
      </c>
    </row>
    <row r="36" spans="1:16">
      <c r="A36" s="2"/>
      <c r="B36" s="27">
        <v>32</v>
      </c>
      <c r="C36" s="98" t="s">
        <v>42</v>
      </c>
      <c r="D36" s="206">
        <v>458</v>
      </c>
      <c r="E36" s="160">
        <v>0.57200000000000006</v>
      </c>
      <c r="F36" s="208">
        <v>194</v>
      </c>
      <c r="G36" s="160">
        <v>0.24199999999999999</v>
      </c>
      <c r="H36" s="208">
        <v>82</v>
      </c>
      <c r="I36" s="159">
        <v>0.10199999999999999</v>
      </c>
      <c r="J36" s="208">
        <v>21</v>
      </c>
      <c r="K36" s="160">
        <v>2.6000000000000002E-2</v>
      </c>
      <c r="L36" s="208">
        <v>32</v>
      </c>
      <c r="M36" s="160">
        <v>0.04</v>
      </c>
      <c r="N36" s="208">
        <v>14</v>
      </c>
      <c r="O36" s="159">
        <v>1.7000000000000001E-2</v>
      </c>
      <c r="P36" s="208">
        <v>801</v>
      </c>
    </row>
    <row r="37" spans="1:16">
      <c r="A37" s="2"/>
      <c r="B37" s="27">
        <v>33</v>
      </c>
      <c r="C37" s="98" t="s">
        <v>43</v>
      </c>
      <c r="D37" s="206">
        <v>129</v>
      </c>
      <c r="E37" s="160">
        <v>0.498</v>
      </c>
      <c r="F37" s="208">
        <v>80</v>
      </c>
      <c r="G37" s="160">
        <v>0.309</v>
      </c>
      <c r="H37" s="208">
        <v>28</v>
      </c>
      <c r="I37" s="159">
        <v>0.10800000000000001</v>
      </c>
      <c r="J37" s="208">
        <v>6</v>
      </c>
      <c r="K37" s="160">
        <v>2.3E-2</v>
      </c>
      <c r="L37" s="208">
        <v>10</v>
      </c>
      <c r="M37" s="160">
        <v>3.9E-2</v>
      </c>
      <c r="N37" s="208">
        <v>6</v>
      </c>
      <c r="O37" s="159">
        <v>2.3E-2</v>
      </c>
      <c r="P37" s="208">
        <v>259</v>
      </c>
    </row>
    <row r="38" spans="1:16">
      <c r="A38" s="2"/>
      <c r="B38" s="27">
        <v>34</v>
      </c>
      <c r="C38" s="98" t="s">
        <v>45</v>
      </c>
      <c r="D38" s="206">
        <v>593</v>
      </c>
      <c r="E38" s="153">
        <v>0.46500000000000002</v>
      </c>
      <c r="F38" s="206">
        <v>409</v>
      </c>
      <c r="G38" s="153">
        <v>0.32100000000000001</v>
      </c>
      <c r="H38" s="206">
        <v>153</v>
      </c>
      <c r="I38" s="154">
        <v>0.12</v>
      </c>
      <c r="J38" s="206">
        <v>34</v>
      </c>
      <c r="K38" s="153">
        <v>2.7000000000000003E-2</v>
      </c>
      <c r="L38" s="206">
        <v>59</v>
      </c>
      <c r="M38" s="153">
        <v>4.5999999999999999E-2</v>
      </c>
      <c r="N38" s="206">
        <v>26</v>
      </c>
      <c r="O38" s="154">
        <v>0.02</v>
      </c>
      <c r="P38" s="206">
        <v>1274</v>
      </c>
    </row>
    <row r="39" spans="1:16">
      <c r="A39" s="2"/>
      <c r="B39" s="27">
        <v>35</v>
      </c>
      <c r="C39" s="98" t="s">
        <v>2</v>
      </c>
      <c r="D39" s="206">
        <v>1086</v>
      </c>
      <c r="E39" s="153">
        <v>0.505</v>
      </c>
      <c r="F39" s="151">
        <v>684</v>
      </c>
      <c r="G39" s="78">
        <v>0.318</v>
      </c>
      <c r="H39" s="151">
        <v>218</v>
      </c>
      <c r="I39" s="78">
        <v>0.10099999999999999</v>
      </c>
      <c r="J39" s="151">
        <v>61</v>
      </c>
      <c r="K39" s="78">
        <v>2.7999999999999997E-2</v>
      </c>
      <c r="L39" s="151">
        <v>76</v>
      </c>
      <c r="M39" s="78">
        <v>3.5000000000000003E-2</v>
      </c>
      <c r="N39" s="151">
        <v>24</v>
      </c>
      <c r="O39" s="78">
        <v>1.1000000000000001E-2</v>
      </c>
      <c r="P39" s="151">
        <v>2149</v>
      </c>
    </row>
    <row r="40" spans="1:16">
      <c r="A40" s="2"/>
      <c r="B40" s="27">
        <v>36</v>
      </c>
      <c r="C40" s="98" t="s">
        <v>3</v>
      </c>
      <c r="D40" s="151">
        <v>286</v>
      </c>
      <c r="E40" s="78">
        <v>0.53799999999999992</v>
      </c>
      <c r="F40" s="151">
        <v>148</v>
      </c>
      <c r="G40" s="78">
        <v>0.27800000000000002</v>
      </c>
      <c r="H40" s="151">
        <v>62</v>
      </c>
      <c r="I40" s="78">
        <v>0.11699999999999999</v>
      </c>
      <c r="J40" s="151">
        <v>13</v>
      </c>
      <c r="K40" s="78">
        <v>2.4E-2</v>
      </c>
      <c r="L40" s="151">
        <v>17</v>
      </c>
      <c r="M40" s="78">
        <v>3.2000000000000001E-2</v>
      </c>
      <c r="N40" s="151">
        <v>6</v>
      </c>
      <c r="O40" s="78">
        <v>1.1000000000000001E-2</v>
      </c>
      <c r="P40" s="206">
        <v>532</v>
      </c>
    </row>
    <row r="41" spans="1:16">
      <c r="A41" s="2"/>
      <c r="B41" s="27">
        <v>37</v>
      </c>
      <c r="C41" s="98" t="s">
        <v>4</v>
      </c>
      <c r="D41" s="151">
        <v>903</v>
      </c>
      <c r="E41" s="78">
        <v>0.54299999999999993</v>
      </c>
      <c r="F41" s="151">
        <v>457</v>
      </c>
      <c r="G41" s="78">
        <v>0.27500000000000002</v>
      </c>
      <c r="H41" s="151">
        <v>182</v>
      </c>
      <c r="I41" s="78">
        <v>0.109</v>
      </c>
      <c r="J41" s="151">
        <v>50</v>
      </c>
      <c r="K41" s="78">
        <v>0.03</v>
      </c>
      <c r="L41" s="151">
        <v>49</v>
      </c>
      <c r="M41" s="78">
        <v>2.8999999999999998E-2</v>
      </c>
      <c r="N41" s="151">
        <v>23</v>
      </c>
      <c r="O41" s="78">
        <v>1.3999999999999999E-2</v>
      </c>
      <c r="P41" s="206">
        <v>1664</v>
      </c>
    </row>
    <row r="42" spans="1:16">
      <c r="A42" s="2"/>
      <c r="B42" s="27">
        <v>38</v>
      </c>
      <c r="C42" s="98" t="s">
        <v>46</v>
      </c>
      <c r="D42" s="151">
        <v>216</v>
      </c>
      <c r="E42" s="78">
        <v>0.46100000000000002</v>
      </c>
      <c r="F42" s="151">
        <v>163</v>
      </c>
      <c r="G42" s="78">
        <v>0.34799999999999998</v>
      </c>
      <c r="H42" s="151">
        <v>55</v>
      </c>
      <c r="I42" s="78">
        <v>0.11699999999999999</v>
      </c>
      <c r="J42" s="151">
        <v>11</v>
      </c>
      <c r="K42" s="78">
        <v>2.3E-2</v>
      </c>
      <c r="L42" s="151">
        <v>20</v>
      </c>
      <c r="M42" s="78">
        <v>4.2999999999999997E-2</v>
      </c>
      <c r="N42" s="151">
        <v>4</v>
      </c>
      <c r="O42" s="78">
        <v>9.0000000000000011E-3</v>
      </c>
      <c r="P42" s="206">
        <v>469</v>
      </c>
    </row>
    <row r="43" spans="1:16">
      <c r="A43" s="2"/>
      <c r="B43" s="27">
        <v>39</v>
      </c>
      <c r="C43" s="98" t="s">
        <v>9</v>
      </c>
      <c r="D43" s="151">
        <v>983</v>
      </c>
      <c r="E43" s="78">
        <v>0.51700000000000002</v>
      </c>
      <c r="F43" s="151">
        <v>624</v>
      </c>
      <c r="G43" s="78">
        <v>0.32799999999999996</v>
      </c>
      <c r="H43" s="151">
        <v>167</v>
      </c>
      <c r="I43" s="78">
        <v>8.8000000000000009E-2</v>
      </c>
      <c r="J43" s="151">
        <v>48</v>
      </c>
      <c r="K43" s="78">
        <v>2.5000000000000001E-2</v>
      </c>
      <c r="L43" s="151">
        <v>55</v>
      </c>
      <c r="M43" s="78">
        <v>2.8999999999999998E-2</v>
      </c>
      <c r="N43" s="151">
        <v>25</v>
      </c>
      <c r="O43" s="78">
        <v>1.3000000000000001E-2</v>
      </c>
      <c r="P43" s="206">
        <v>1902</v>
      </c>
    </row>
    <row r="44" spans="1:16">
      <c r="A44" s="2"/>
      <c r="B44" s="27">
        <v>40</v>
      </c>
      <c r="C44" s="98" t="s">
        <v>47</v>
      </c>
      <c r="D44" s="151">
        <v>255</v>
      </c>
      <c r="E44" s="78">
        <v>0.48899999999999999</v>
      </c>
      <c r="F44" s="151">
        <v>182</v>
      </c>
      <c r="G44" s="78">
        <v>0.34899999999999998</v>
      </c>
      <c r="H44" s="151">
        <v>46</v>
      </c>
      <c r="I44" s="78">
        <v>8.8000000000000009E-2</v>
      </c>
      <c r="J44" s="151">
        <v>10</v>
      </c>
      <c r="K44" s="78">
        <v>1.9E-2</v>
      </c>
      <c r="L44" s="151">
        <v>24</v>
      </c>
      <c r="M44" s="78">
        <v>4.5999999999999999E-2</v>
      </c>
      <c r="N44" s="151">
        <v>5</v>
      </c>
      <c r="O44" s="78">
        <v>0.01</v>
      </c>
      <c r="P44" s="206">
        <v>522</v>
      </c>
    </row>
    <row r="45" spans="1:16">
      <c r="A45" s="2"/>
      <c r="B45" s="27">
        <v>41</v>
      </c>
      <c r="C45" s="98" t="s">
        <v>14</v>
      </c>
      <c r="D45" s="151">
        <v>510</v>
      </c>
      <c r="E45" s="78">
        <v>0.53600000000000003</v>
      </c>
      <c r="F45" s="151">
        <v>228</v>
      </c>
      <c r="G45" s="78">
        <v>0.24</v>
      </c>
      <c r="H45" s="151">
        <v>110</v>
      </c>
      <c r="I45" s="78">
        <v>0.11599999999999999</v>
      </c>
      <c r="J45" s="151">
        <v>28</v>
      </c>
      <c r="K45" s="78">
        <v>2.8999999999999998E-2</v>
      </c>
      <c r="L45" s="151">
        <v>36</v>
      </c>
      <c r="M45" s="78">
        <v>3.7999999999999999E-2</v>
      </c>
      <c r="N45" s="151">
        <v>39</v>
      </c>
      <c r="O45" s="78">
        <v>4.0999999999999995E-2</v>
      </c>
      <c r="P45" s="151">
        <v>951</v>
      </c>
    </row>
    <row r="46" spans="1:16">
      <c r="A46" s="2"/>
      <c r="B46" s="27">
        <v>42</v>
      </c>
      <c r="C46" s="98" t="s">
        <v>15</v>
      </c>
      <c r="D46" s="151">
        <v>1085</v>
      </c>
      <c r="E46" s="78">
        <v>0.495</v>
      </c>
      <c r="F46" s="151">
        <v>692</v>
      </c>
      <c r="G46" s="78">
        <v>0.316</v>
      </c>
      <c r="H46" s="151">
        <v>245</v>
      </c>
      <c r="I46" s="78">
        <v>0.11199999999999999</v>
      </c>
      <c r="J46" s="151">
        <v>45</v>
      </c>
      <c r="K46" s="78">
        <v>2.1000000000000001E-2</v>
      </c>
      <c r="L46" s="151">
        <v>78</v>
      </c>
      <c r="M46" s="78">
        <v>3.6000000000000004E-2</v>
      </c>
      <c r="N46" s="151">
        <v>45</v>
      </c>
      <c r="O46" s="78">
        <v>2.1000000000000001E-2</v>
      </c>
      <c r="P46" s="206">
        <v>2190</v>
      </c>
    </row>
    <row r="47" spans="1:16">
      <c r="A47" s="2"/>
      <c r="B47" s="27">
        <v>43</v>
      </c>
      <c r="C47" s="98" t="s">
        <v>10</v>
      </c>
      <c r="D47" s="151">
        <v>676</v>
      </c>
      <c r="E47" s="78">
        <v>0.53700000000000003</v>
      </c>
      <c r="F47" s="151">
        <v>344</v>
      </c>
      <c r="G47" s="78">
        <v>0.27300000000000002</v>
      </c>
      <c r="H47" s="151">
        <v>129</v>
      </c>
      <c r="I47" s="78">
        <v>0.10199999999999999</v>
      </c>
      <c r="J47" s="151">
        <v>33</v>
      </c>
      <c r="K47" s="78">
        <v>2.6000000000000002E-2</v>
      </c>
      <c r="L47" s="151">
        <v>53</v>
      </c>
      <c r="M47" s="78">
        <v>4.2000000000000003E-2</v>
      </c>
      <c r="N47" s="151">
        <v>25</v>
      </c>
      <c r="O47" s="78">
        <v>0.02</v>
      </c>
      <c r="P47" s="206">
        <v>1260</v>
      </c>
    </row>
    <row r="48" spans="1:16">
      <c r="A48" s="2"/>
      <c r="B48" s="27">
        <v>44</v>
      </c>
      <c r="C48" s="98" t="s">
        <v>22</v>
      </c>
      <c r="D48" s="151">
        <v>840</v>
      </c>
      <c r="E48" s="78">
        <v>0.504</v>
      </c>
      <c r="F48" s="151">
        <v>476</v>
      </c>
      <c r="G48" s="78">
        <v>0.28600000000000003</v>
      </c>
      <c r="H48" s="151">
        <v>188</v>
      </c>
      <c r="I48" s="78">
        <v>0.113</v>
      </c>
      <c r="J48" s="151">
        <v>58</v>
      </c>
      <c r="K48" s="78">
        <v>3.5000000000000003E-2</v>
      </c>
      <c r="L48" s="151">
        <v>66</v>
      </c>
      <c r="M48" s="78">
        <v>0.04</v>
      </c>
      <c r="N48" s="151">
        <v>39</v>
      </c>
      <c r="O48" s="78">
        <v>2.3E-2</v>
      </c>
      <c r="P48" s="206">
        <v>1667</v>
      </c>
    </row>
    <row r="49" spans="1:16">
      <c r="A49" s="2"/>
      <c r="B49" s="27">
        <v>45</v>
      </c>
      <c r="C49" s="98" t="s">
        <v>48</v>
      </c>
      <c r="D49" s="151">
        <v>298</v>
      </c>
      <c r="E49" s="78">
        <v>0.48100000000000004</v>
      </c>
      <c r="F49" s="151">
        <v>220</v>
      </c>
      <c r="G49" s="78">
        <v>0.35499999999999998</v>
      </c>
      <c r="H49" s="151">
        <v>47</v>
      </c>
      <c r="I49" s="78">
        <v>7.5999999999999998E-2</v>
      </c>
      <c r="J49" s="151">
        <v>18</v>
      </c>
      <c r="K49" s="78">
        <v>2.8999999999999998E-2</v>
      </c>
      <c r="L49" s="151">
        <v>21</v>
      </c>
      <c r="M49" s="78">
        <v>3.4000000000000002E-2</v>
      </c>
      <c r="N49" s="151">
        <v>15</v>
      </c>
      <c r="O49" s="78">
        <v>2.4E-2</v>
      </c>
      <c r="P49" s="206">
        <v>619</v>
      </c>
    </row>
    <row r="50" spans="1:16">
      <c r="A50" s="2"/>
      <c r="B50" s="27">
        <v>46</v>
      </c>
      <c r="C50" s="98" t="s">
        <v>26</v>
      </c>
      <c r="D50" s="151">
        <v>337</v>
      </c>
      <c r="E50" s="78">
        <v>0.501</v>
      </c>
      <c r="F50" s="151">
        <v>207</v>
      </c>
      <c r="G50" s="78">
        <v>0.308</v>
      </c>
      <c r="H50" s="151">
        <v>74</v>
      </c>
      <c r="I50" s="78">
        <v>0.11</v>
      </c>
      <c r="J50" s="151">
        <v>21</v>
      </c>
      <c r="K50" s="78">
        <v>3.1E-2</v>
      </c>
      <c r="L50" s="151">
        <v>26</v>
      </c>
      <c r="M50" s="78">
        <v>3.9E-2</v>
      </c>
      <c r="N50" s="151">
        <v>8</v>
      </c>
      <c r="O50" s="78">
        <v>1.2E-2</v>
      </c>
      <c r="P50" s="206">
        <v>673</v>
      </c>
    </row>
    <row r="51" spans="1:16">
      <c r="A51" s="2"/>
      <c r="B51" s="27">
        <v>47</v>
      </c>
      <c r="C51" s="98" t="s">
        <v>16</v>
      </c>
      <c r="D51" s="151">
        <v>782</v>
      </c>
      <c r="E51" s="78">
        <v>0.54200000000000004</v>
      </c>
      <c r="F51" s="151">
        <v>399</v>
      </c>
      <c r="G51" s="78">
        <v>0.27699999999999997</v>
      </c>
      <c r="H51" s="151">
        <v>153</v>
      </c>
      <c r="I51" s="78">
        <v>0.106</v>
      </c>
      <c r="J51" s="151">
        <v>35</v>
      </c>
      <c r="K51" s="78">
        <v>2.4E-2</v>
      </c>
      <c r="L51" s="151">
        <v>49</v>
      </c>
      <c r="M51" s="78">
        <v>3.4000000000000002E-2</v>
      </c>
      <c r="N51" s="151">
        <v>24</v>
      </c>
      <c r="O51" s="78">
        <v>1.7000000000000001E-2</v>
      </c>
      <c r="P51" s="206">
        <v>1442</v>
      </c>
    </row>
    <row r="52" spans="1:16">
      <c r="A52" s="2"/>
      <c r="B52" s="27">
        <v>48</v>
      </c>
      <c r="C52" s="98" t="s">
        <v>27</v>
      </c>
      <c r="D52" s="151">
        <v>344</v>
      </c>
      <c r="E52" s="78">
        <v>0.52400000000000002</v>
      </c>
      <c r="F52" s="151">
        <v>194</v>
      </c>
      <c r="G52" s="78">
        <v>0.29600000000000004</v>
      </c>
      <c r="H52" s="151">
        <v>65</v>
      </c>
      <c r="I52" s="78">
        <v>9.9000000000000005E-2</v>
      </c>
      <c r="J52" s="151">
        <v>14</v>
      </c>
      <c r="K52" s="78">
        <v>2.1000000000000001E-2</v>
      </c>
      <c r="L52" s="151">
        <v>28</v>
      </c>
      <c r="M52" s="78">
        <v>4.2999999999999997E-2</v>
      </c>
      <c r="N52" s="151">
        <v>11</v>
      </c>
      <c r="O52" s="78">
        <v>1.7000000000000001E-2</v>
      </c>
      <c r="P52" s="206">
        <v>656</v>
      </c>
    </row>
    <row r="53" spans="1:16">
      <c r="A53" s="2"/>
      <c r="B53" s="27">
        <v>49</v>
      </c>
      <c r="C53" s="98" t="s">
        <v>28</v>
      </c>
      <c r="D53" s="151">
        <v>410</v>
      </c>
      <c r="E53" s="78">
        <v>0.53100000000000003</v>
      </c>
      <c r="F53" s="151">
        <v>215</v>
      </c>
      <c r="G53" s="78">
        <v>0.27800000000000002</v>
      </c>
      <c r="H53" s="151">
        <v>72</v>
      </c>
      <c r="I53" s="78">
        <v>9.3000000000000013E-2</v>
      </c>
      <c r="J53" s="151">
        <v>19</v>
      </c>
      <c r="K53" s="78">
        <v>2.5000000000000001E-2</v>
      </c>
      <c r="L53" s="151">
        <v>34</v>
      </c>
      <c r="M53" s="78">
        <v>4.4000000000000004E-2</v>
      </c>
      <c r="N53" s="151">
        <v>22</v>
      </c>
      <c r="O53" s="78">
        <v>2.7999999999999997E-2</v>
      </c>
      <c r="P53" s="206">
        <v>772</v>
      </c>
    </row>
    <row r="54" spans="1:16">
      <c r="A54" s="2"/>
      <c r="B54" s="27">
        <v>50</v>
      </c>
      <c r="C54" s="98" t="s">
        <v>17</v>
      </c>
      <c r="D54" s="151">
        <v>347</v>
      </c>
      <c r="E54" s="78">
        <v>0.504</v>
      </c>
      <c r="F54" s="151">
        <v>237</v>
      </c>
      <c r="G54" s="78">
        <v>0.34399999999999997</v>
      </c>
      <c r="H54" s="151">
        <v>65</v>
      </c>
      <c r="I54" s="78">
        <v>9.4E-2</v>
      </c>
      <c r="J54" s="151">
        <v>10</v>
      </c>
      <c r="K54" s="78">
        <v>1.4999999999999999E-2</v>
      </c>
      <c r="L54" s="151">
        <v>21</v>
      </c>
      <c r="M54" s="78">
        <v>0.03</v>
      </c>
      <c r="N54" s="151">
        <v>9</v>
      </c>
      <c r="O54" s="78">
        <v>1.3000000000000001E-2</v>
      </c>
      <c r="P54" s="206">
        <v>689</v>
      </c>
    </row>
    <row r="55" spans="1:16">
      <c r="A55" s="2"/>
      <c r="B55" s="27">
        <v>51</v>
      </c>
      <c r="C55" s="98" t="s">
        <v>49</v>
      </c>
      <c r="D55" s="151">
        <v>514</v>
      </c>
      <c r="E55" s="78">
        <v>0.50900000000000001</v>
      </c>
      <c r="F55" s="151">
        <v>335</v>
      </c>
      <c r="G55" s="78">
        <v>0.33200000000000002</v>
      </c>
      <c r="H55" s="151">
        <v>84</v>
      </c>
      <c r="I55" s="78">
        <v>8.3000000000000004E-2</v>
      </c>
      <c r="J55" s="151">
        <v>30</v>
      </c>
      <c r="K55" s="78">
        <v>0.03</v>
      </c>
      <c r="L55" s="151">
        <v>35</v>
      </c>
      <c r="M55" s="78">
        <v>3.5000000000000003E-2</v>
      </c>
      <c r="N55" s="151">
        <v>12</v>
      </c>
      <c r="O55" s="78">
        <v>1.2E-2</v>
      </c>
      <c r="P55" s="206">
        <v>1010</v>
      </c>
    </row>
    <row r="56" spans="1:16">
      <c r="A56" s="2"/>
      <c r="B56" s="27">
        <v>52</v>
      </c>
      <c r="C56" s="98" t="s">
        <v>5</v>
      </c>
      <c r="D56" s="151">
        <v>360</v>
      </c>
      <c r="E56" s="78">
        <v>0.57600000000000007</v>
      </c>
      <c r="F56" s="151">
        <v>153</v>
      </c>
      <c r="G56" s="78">
        <v>0.245</v>
      </c>
      <c r="H56" s="151">
        <v>60</v>
      </c>
      <c r="I56" s="78">
        <v>9.6000000000000002E-2</v>
      </c>
      <c r="J56" s="151">
        <v>18</v>
      </c>
      <c r="K56" s="78">
        <v>2.8999999999999998E-2</v>
      </c>
      <c r="L56" s="151">
        <v>25</v>
      </c>
      <c r="M56" s="78">
        <v>0.04</v>
      </c>
      <c r="N56" s="151">
        <v>9</v>
      </c>
      <c r="O56" s="78">
        <v>1.3999999999999999E-2</v>
      </c>
      <c r="P56" s="206">
        <v>625</v>
      </c>
    </row>
    <row r="57" spans="1:16">
      <c r="A57" s="2"/>
      <c r="B57" s="27">
        <v>53</v>
      </c>
      <c r="C57" s="98" t="s">
        <v>23</v>
      </c>
      <c r="D57" s="151">
        <v>206</v>
      </c>
      <c r="E57" s="78">
        <v>0.48700000000000004</v>
      </c>
      <c r="F57" s="151">
        <v>126</v>
      </c>
      <c r="G57" s="78">
        <v>0.29799999999999999</v>
      </c>
      <c r="H57" s="151">
        <v>58</v>
      </c>
      <c r="I57" s="78">
        <v>0.13699999999999998</v>
      </c>
      <c r="J57" s="151">
        <v>10</v>
      </c>
      <c r="K57" s="78">
        <v>2.4E-2</v>
      </c>
      <c r="L57" s="151">
        <v>19</v>
      </c>
      <c r="M57" s="78">
        <v>4.4999999999999998E-2</v>
      </c>
      <c r="N57" s="151">
        <v>4</v>
      </c>
      <c r="O57" s="78">
        <v>9.0000000000000011E-3</v>
      </c>
      <c r="P57" s="206">
        <v>423</v>
      </c>
    </row>
    <row r="58" spans="1:16">
      <c r="A58" s="2"/>
      <c r="B58" s="27">
        <v>54</v>
      </c>
      <c r="C58" s="98" t="s">
        <v>29</v>
      </c>
      <c r="D58" s="151">
        <v>364</v>
      </c>
      <c r="E58" s="78">
        <v>0.51100000000000001</v>
      </c>
      <c r="F58" s="151">
        <v>231</v>
      </c>
      <c r="G58" s="78">
        <v>0.32400000000000001</v>
      </c>
      <c r="H58" s="151">
        <v>61</v>
      </c>
      <c r="I58" s="78">
        <v>8.5999999999999993E-2</v>
      </c>
      <c r="J58" s="151">
        <v>18</v>
      </c>
      <c r="K58" s="78">
        <v>2.5000000000000001E-2</v>
      </c>
      <c r="L58" s="151">
        <v>27</v>
      </c>
      <c r="M58" s="78">
        <v>3.7999999999999999E-2</v>
      </c>
      <c r="N58" s="151">
        <v>12</v>
      </c>
      <c r="O58" s="78">
        <v>1.7000000000000001E-2</v>
      </c>
      <c r="P58" s="206">
        <v>713</v>
      </c>
    </row>
    <row r="59" spans="1:16">
      <c r="A59" s="2"/>
      <c r="B59" s="27">
        <v>55</v>
      </c>
      <c r="C59" s="98" t="s">
        <v>18</v>
      </c>
      <c r="D59" s="151">
        <v>391</v>
      </c>
      <c r="E59" s="78">
        <v>0.53600000000000003</v>
      </c>
      <c r="F59" s="151">
        <v>190</v>
      </c>
      <c r="G59" s="78">
        <v>0.26</v>
      </c>
      <c r="H59" s="151">
        <v>81</v>
      </c>
      <c r="I59" s="78">
        <v>0.111</v>
      </c>
      <c r="J59" s="151">
        <v>18</v>
      </c>
      <c r="K59" s="78">
        <v>2.5000000000000001E-2</v>
      </c>
      <c r="L59" s="151">
        <v>25</v>
      </c>
      <c r="M59" s="78">
        <v>3.4000000000000002E-2</v>
      </c>
      <c r="N59" s="151">
        <v>25</v>
      </c>
      <c r="O59" s="78">
        <v>3.4000000000000002E-2</v>
      </c>
      <c r="P59" s="206">
        <v>730</v>
      </c>
    </row>
    <row r="60" spans="1:16">
      <c r="A60" s="2"/>
      <c r="B60" s="27">
        <v>56</v>
      </c>
      <c r="C60" s="98" t="s">
        <v>11</v>
      </c>
      <c r="D60" s="151">
        <v>233</v>
      </c>
      <c r="E60" s="78">
        <v>0.55299999999999994</v>
      </c>
      <c r="F60" s="151">
        <v>119</v>
      </c>
      <c r="G60" s="78">
        <v>0.28300000000000003</v>
      </c>
      <c r="H60" s="151">
        <v>39</v>
      </c>
      <c r="I60" s="78">
        <v>9.3000000000000013E-2</v>
      </c>
      <c r="J60" s="151">
        <v>13</v>
      </c>
      <c r="K60" s="78">
        <v>3.1E-2</v>
      </c>
      <c r="L60" s="151">
        <v>12</v>
      </c>
      <c r="M60" s="78">
        <v>2.8999999999999998E-2</v>
      </c>
      <c r="N60" s="151">
        <v>5</v>
      </c>
      <c r="O60" s="78">
        <v>1.2E-2</v>
      </c>
      <c r="P60" s="206">
        <v>421</v>
      </c>
    </row>
    <row r="61" spans="1:16">
      <c r="A61" s="2"/>
      <c r="B61" s="27">
        <v>57</v>
      </c>
      <c r="C61" s="98" t="s">
        <v>50</v>
      </c>
      <c r="D61" s="151">
        <v>187</v>
      </c>
      <c r="E61" s="78">
        <v>0.56799999999999995</v>
      </c>
      <c r="F61" s="151">
        <v>84</v>
      </c>
      <c r="G61" s="78">
        <v>0.255</v>
      </c>
      <c r="H61" s="151">
        <v>23</v>
      </c>
      <c r="I61" s="78">
        <v>7.0000000000000007E-2</v>
      </c>
      <c r="J61" s="151">
        <v>11</v>
      </c>
      <c r="K61" s="78">
        <v>3.3000000000000002E-2</v>
      </c>
      <c r="L61" s="151">
        <v>16</v>
      </c>
      <c r="M61" s="78">
        <v>4.9000000000000002E-2</v>
      </c>
      <c r="N61" s="151">
        <v>8</v>
      </c>
      <c r="O61" s="78">
        <v>2.4E-2</v>
      </c>
      <c r="P61" s="206">
        <v>329</v>
      </c>
    </row>
    <row r="62" spans="1:16">
      <c r="A62" s="2"/>
      <c r="B62" s="27">
        <v>58</v>
      </c>
      <c r="C62" s="98" t="s">
        <v>30</v>
      </c>
      <c r="D62" s="151">
        <v>208</v>
      </c>
      <c r="E62" s="78">
        <v>0.52900000000000003</v>
      </c>
      <c r="F62" s="151">
        <v>112</v>
      </c>
      <c r="G62" s="78">
        <v>0.28499999999999998</v>
      </c>
      <c r="H62" s="151">
        <v>37</v>
      </c>
      <c r="I62" s="78">
        <v>9.4E-2</v>
      </c>
      <c r="J62" s="151">
        <v>10</v>
      </c>
      <c r="K62" s="78">
        <v>2.5000000000000001E-2</v>
      </c>
      <c r="L62" s="151">
        <v>18</v>
      </c>
      <c r="M62" s="78">
        <v>4.5999999999999999E-2</v>
      </c>
      <c r="N62" s="151">
        <v>8</v>
      </c>
      <c r="O62" s="78">
        <v>0.02</v>
      </c>
      <c r="P62" s="206">
        <v>393</v>
      </c>
    </row>
    <row r="63" spans="1:16">
      <c r="A63" s="2"/>
      <c r="B63" s="27">
        <v>59</v>
      </c>
      <c r="C63" s="98" t="s">
        <v>24</v>
      </c>
      <c r="D63" s="151">
        <v>1573</v>
      </c>
      <c r="E63" s="78">
        <v>0.52700000000000002</v>
      </c>
      <c r="F63" s="151">
        <v>881</v>
      </c>
      <c r="G63" s="78">
        <v>0.29499999999999998</v>
      </c>
      <c r="H63" s="151">
        <v>308</v>
      </c>
      <c r="I63" s="78">
        <v>0.10300000000000001</v>
      </c>
      <c r="J63" s="151">
        <v>78</v>
      </c>
      <c r="K63" s="78">
        <v>2.6000000000000002E-2</v>
      </c>
      <c r="L63" s="151">
        <v>108</v>
      </c>
      <c r="M63" s="78">
        <v>3.6000000000000004E-2</v>
      </c>
      <c r="N63" s="151">
        <v>37</v>
      </c>
      <c r="O63" s="78">
        <v>1.2E-2</v>
      </c>
      <c r="P63" s="206">
        <v>2985</v>
      </c>
    </row>
    <row r="64" spans="1:16">
      <c r="A64" s="2"/>
      <c r="B64" s="27">
        <v>60</v>
      </c>
      <c r="C64" s="98" t="s">
        <v>51</v>
      </c>
      <c r="D64" s="151">
        <v>181</v>
      </c>
      <c r="E64" s="78">
        <v>0.48899999999999999</v>
      </c>
      <c r="F64" s="151">
        <v>119</v>
      </c>
      <c r="G64" s="78">
        <v>0.32200000000000001</v>
      </c>
      <c r="H64" s="151">
        <v>31</v>
      </c>
      <c r="I64" s="78">
        <v>8.4000000000000005E-2</v>
      </c>
      <c r="J64" s="151">
        <v>8</v>
      </c>
      <c r="K64" s="78">
        <v>2.2000000000000002E-2</v>
      </c>
      <c r="L64" s="151">
        <v>19</v>
      </c>
      <c r="M64" s="78">
        <v>5.0999999999999997E-2</v>
      </c>
      <c r="N64" s="151">
        <v>12</v>
      </c>
      <c r="O64" s="78">
        <v>3.2000000000000001E-2</v>
      </c>
      <c r="P64" s="206">
        <v>370</v>
      </c>
    </row>
    <row r="65" spans="1:16">
      <c r="A65" s="2"/>
      <c r="B65" s="27">
        <v>61</v>
      </c>
      <c r="C65" s="98" t="s">
        <v>19</v>
      </c>
      <c r="D65" s="151">
        <v>146</v>
      </c>
      <c r="E65" s="78">
        <v>0.48700000000000004</v>
      </c>
      <c r="F65" s="151">
        <v>107</v>
      </c>
      <c r="G65" s="78">
        <v>0.35700000000000004</v>
      </c>
      <c r="H65" s="151">
        <v>25</v>
      </c>
      <c r="I65" s="78">
        <v>8.3000000000000004E-2</v>
      </c>
      <c r="J65" s="151">
        <v>10</v>
      </c>
      <c r="K65" s="78">
        <v>3.3000000000000002E-2</v>
      </c>
      <c r="L65" s="151">
        <v>7</v>
      </c>
      <c r="M65" s="78">
        <v>2.3E-2</v>
      </c>
      <c r="N65" s="151">
        <v>5</v>
      </c>
      <c r="O65" s="78">
        <v>1.7000000000000001E-2</v>
      </c>
      <c r="P65" s="206">
        <v>300</v>
      </c>
    </row>
    <row r="66" spans="1:16">
      <c r="A66" s="2"/>
      <c r="B66" s="27">
        <v>62</v>
      </c>
      <c r="C66" s="98" t="s">
        <v>20</v>
      </c>
      <c r="D66" s="151">
        <v>237</v>
      </c>
      <c r="E66" s="78">
        <v>0.54200000000000004</v>
      </c>
      <c r="F66" s="151">
        <v>124</v>
      </c>
      <c r="G66" s="78">
        <v>0.28399999999999997</v>
      </c>
      <c r="H66" s="151">
        <v>51</v>
      </c>
      <c r="I66" s="78">
        <v>0.11699999999999999</v>
      </c>
      <c r="J66" s="151">
        <v>11</v>
      </c>
      <c r="K66" s="78">
        <v>2.5000000000000001E-2</v>
      </c>
      <c r="L66" s="151">
        <v>9</v>
      </c>
      <c r="M66" s="78">
        <v>2.1000000000000001E-2</v>
      </c>
      <c r="N66" s="151">
        <v>5</v>
      </c>
      <c r="O66" s="78">
        <v>1.1000000000000001E-2</v>
      </c>
      <c r="P66" s="206">
        <v>437</v>
      </c>
    </row>
    <row r="67" spans="1:16">
      <c r="A67" s="2"/>
      <c r="B67" s="27">
        <v>63</v>
      </c>
      <c r="C67" s="98" t="s">
        <v>31</v>
      </c>
      <c r="D67" s="151">
        <v>156</v>
      </c>
      <c r="E67" s="78">
        <v>0.53400000000000003</v>
      </c>
      <c r="F67" s="151">
        <v>75</v>
      </c>
      <c r="G67" s="78">
        <v>0.25700000000000001</v>
      </c>
      <c r="H67" s="151">
        <v>36</v>
      </c>
      <c r="I67" s="78">
        <v>0.12300000000000001</v>
      </c>
      <c r="J67" s="151">
        <v>8</v>
      </c>
      <c r="K67" s="78">
        <v>2.7000000000000003E-2</v>
      </c>
      <c r="L67" s="151">
        <v>14</v>
      </c>
      <c r="M67" s="78">
        <v>4.8000000000000001E-2</v>
      </c>
      <c r="N67" s="151">
        <v>3</v>
      </c>
      <c r="O67" s="78">
        <v>0.01</v>
      </c>
      <c r="P67" s="206">
        <v>292</v>
      </c>
    </row>
    <row r="68" spans="1:16">
      <c r="A68" s="2"/>
      <c r="B68" s="27">
        <v>64</v>
      </c>
      <c r="C68" s="98" t="s">
        <v>52</v>
      </c>
      <c r="D68" s="151">
        <v>181</v>
      </c>
      <c r="E68" s="78">
        <v>0.55500000000000005</v>
      </c>
      <c r="F68" s="151">
        <v>96</v>
      </c>
      <c r="G68" s="78">
        <v>0.29399999999999998</v>
      </c>
      <c r="H68" s="151">
        <v>23</v>
      </c>
      <c r="I68" s="78">
        <v>7.0999999999999994E-2</v>
      </c>
      <c r="J68" s="151">
        <v>8</v>
      </c>
      <c r="K68" s="78">
        <v>2.5000000000000001E-2</v>
      </c>
      <c r="L68" s="151">
        <v>9</v>
      </c>
      <c r="M68" s="78">
        <v>2.7999999999999997E-2</v>
      </c>
      <c r="N68" s="151">
        <v>9</v>
      </c>
      <c r="O68" s="78">
        <v>2.7999999999999997E-2</v>
      </c>
      <c r="P68" s="206">
        <v>326</v>
      </c>
    </row>
    <row r="69" spans="1:16">
      <c r="A69" s="2"/>
      <c r="B69" s="27">
        <v>65</v>
      </c>
      <c r="C69" s="98" t="s">
        <v>12</v>
      </c>
      <c r="D69" s="151">
        <v>67</v>
      </c>
      <c r="E69" s="78">
        <v>0.42399999999999999</v>
      </c>
      <c r="F69" s="151">
        <v>57</v>
      </c>
      <c r="G69" s="78">
        <v>0.36099999999999999</v>
      </c>
      <c r="H69" s="151">
        <v>16</v>
      </c>
      <c r="I69" s="78">
        <v>0.10099999999999999</v>
      </c>
      <c r="J69" s="151">
        <v>5</v>
      </c>
      <c r="K69" s="78">
        <v>3.2000000000000001E-2</v>
      </c>
      <c r="L69" s="151">
        <v>7</v>
      </c>
      <c r="M69" s="78">
        <v>4.4000000000000004E-2</v>
      </c>
      <c r="N69" s="151">
        <v>6</v>
      </c>
      <c r="O69" s="78">
        <v>3.7999999999999999E-2</v>
      </c>
      <c r="P69" s="206">
        <v>158</v>
      </c>
    </row>
    <row r="70" spans="1:16">
      <c r="A70" s="2"/>
      <c r="B70" s="27">
        <v>66</v>
      </c>
      <c r="C70" s="98" t="s">
        <v>6</v>
      </c>
      <c r="D70" s="151">
        <v>81</v>
      </c>
      <c r="E70" s="78">
        <v>0.58299999999999996</v>
      </c>
      <c r="F70" s="151">
        <v>38</v>
      </c>
      <c r="G70" s="78">
        <v>0.27300000000000002</v>
      </c>
      <c r="H70" s="151">
        <v>10</v>
      </c>
      <c r="I70" s="78">
        <v>7.2000000000000008E-2</v>
      </c>
      <c r="J70" s="151">
        <v>1</v>
      </c>
      <c r="K70" s="78">
        <v>6.9999999999999993E-3</v>
      </c>
      <c r="L70" s="151">
        <v>6</v>
      </c>
      <c r="M70" s="78">
        <v>4.2999999999999997E-2</v>
      </c>
      <c r="N70" s="151">
        <v>3</v>
      </c>
      <c r="O70" s="78">
        <v>2.2000000000000002E-2</v>
      </c>
      <c r="P70" s="206">
        <v>139</v>
      </c>
    </row>
    <row r="71" spans="1:16">
      <c r="A71" s="2"/>
      <c r="B71" s="27">
        <v>67</v>
      </c>
      <c r="C71" s="98" t="s">
        <v>7</v>
      </c>
      <c r="D71" s="151">
        <v>38</v>
      </c>
      <c r="E71" s="78">
        <v>0.48700000000000004</v>
      </c>
      <c r="F71" s="151">
        <v>26</v>
      </c>
      <c r="G71" s="78">
        <v>0.33299999999999996</v>
      </c>
      <c r="H71" s="151">
        <v>8</v>
      </c>
      <c r="I71" s="78">
        <v>0.10300000000000001</v>
      </c>
      <c r="J71" s="151">
        <v>6</v>
      </c>
      <c r="K71" s="78">
        <v>7.6999999999999999E-2</v>
      </c>
      <c r="L71" s="151">
        <v>0</v>
      </c>
      <c r="M71" s="78">
        <v>0</v>
      </c>
      <c r="N71" s="151">
        <v>0</v>
      </c>
      <c r="O71" s="78">
        <v>0</v>
      </c>
      <c r="P71" s="206">
        <v>78</v>
      </c>
    </row>
    <row r="72" spans="1:16">
      <c r="A72" s="2"/>
      <c r="B72" s="27">
        <v>68</v>
      </c>
      <c r="C72" s="98" t="s">
        <v>53</v>
      </c>
      <c r="D72" s="151">
        <v>63</v>
      </c>
      <c r="E72" s="78">
        <v>0.5</v>
      </c>
      <c r="F72" s="151">
        <v>41</v>
      </c>
      <c r="G72" s="78">
        <v>0.32500000000000001</v>
      </c>
      <c r="H72" s="151">
        <v>13</v>
      </c>
      <c r="I72" s="78">
        <v>0.10300000000000001</v>
      </c>
      <c r="J72" s="151">
        <v>2</v>
      </c>
      <c r="K72" s="78">
        <v>1.6E-2</v>
      </c>
      <c r="L72" s="151">
        <v>5</v>
      </c>
      <c r="M72" s="78">
        <v>0.04</v>
      </c>
      <c r="N72" s="151">
        <v>2</v>
      </c>
      <c r="O72" s="78">
        <v>1.6E-2</v>
      </c>
      <c r="P72" s="206">
        <v>126</v>
      </c>
    </row>
    <row r="73" spans="1:16">
      <c r="A73" s="2"/>
      <c r="B73" s="27">
        <v>69</v>
      </c>
      <c r="C73" s="98" t="s">
        <v>54</v>
      </c>
      <c r="D73" s="151">
        <v>111</v>
      </c>
      <c r="E73" s="78">
        <v>0.505</v>
      </c>
      <c r="F73" s="151">
        <v>58</v>
      </c>
      <c r="G73" s="78">
        <v>0.26400000000000001</v>
      </c>
      <c r="H73" s="151">
        <v>29</v>
      </c>
      <c r="I73" s="78">
        <v>0.13200000000000001</v>
      </c>
      <c r="J73" s="151">
        <v>11</v>
      </c>
      <c r="K73" s="78">
        <v>0.05</v>
      </c>
      <c r="L73" s="151">
        <v>4</v>
      </c>
      <c r="M73" s="78">
        <v>1.8000000000000002E-2</v>
      </c>
      <c r="N73" s="151">
        <v>7</v>
      </c>
      <c r="O73" s="78">
        <v>3.2000000000000001E-2</v>
      </c>
      <c r="P73" s="206">
        <v>220</v>
      </c>
    </row>
    <row r="74" spans="1:16">
      <c r="A74" s="2"/>
      <c r="B74" s="27">
        <v>70</v>
      </c>
      <c r="C74" s="98" t="s">
        <v>55</v>
      </c>
      <c r="D74" s="151">
        <v>18</v>
      </c>
      <c r="E74" s="78">
        <v>0.48599999999999999</v>
      </c>
      <c r="F74" s="151">
        <v>9</v>
      </c>
      <c r="G74" s="78">
        <v>0.24299999999999999</v>
      </c>
      <c r="H74" s="151">
        <v>6</v>
      </c>
      <c r="I74" s="78">
        <v>0.16200000000000001</v>
      </c>
      <c r="J74" s="151">
        <v>2</v>
      </c>
      <c r="K74" s="78">
        <v>5.4000000000000006E-2</v>
      </c>
      <c r="L74" s="151">
        <v>1</v>
      </c>
      <c r="M74" s="78">
        <v>2.7000000000000003E-2</v>
      </c>
      <c r="N74" s="151">
        <v>1</v>
      </c>
      <c r="O74" s="78">
        <v>2.7000000000000003E-2</v>
      </c>
      <c r="P74" s="206">
        <v>37</v>
      </c>
    </row>
    <row r="75" spans="1:16">
      <c r="A75" s="2"/>
      <c r="B75" s="27">
        <v>71</v>
      </c>
      <c r="C75" s="98" t="s">
        <v>56</v>
      </c>
      <c r="D75" s="151">
        <v>63</v>
      </c>
      <c r="E75" s="78">
        <v>0.47</v>
      </c>
      <c r="F75" s="151">
        <v>47</v>
      </c>
      <c r="G75" s="78">
        <v>0.35100000000000003</v>
      </c>
      <c r="H75" s="151">
        <v>14</v>
      </c>
      <c r="I75" s="78">
        <v>0.10400000000000001</v>
      </c>
      <c r="J75" s="151">
        <v>1</v>
      </c>
      <c r="K75" s="78">
        <v>6.9999999999999993E-3</v>
      </c>
      <c r="L75" s="151">
        <v>7</v>
      </c>
      <c r="M75" s="78">
        <v>5.2000000000000005E-2</v>
      </c>
      <c r="N75" s="151">
        <v>2</v>
      </c>
      <c r="O75" s="78">
        <v>1.4999999999999999E-2</v>
      </c>
      <c r="P75" s="206">
        <v>134</v>
      </c>
    </row>
    <row r="76" spans="1:16">
      <c r="A76" s="2"/>
      <c r="B76" s="27">
        <v>72</v>
      </c>
      <c r="C76" s="98" t="s">
        <v>32</v>
      </c>
      <c r="D76" s="151">
        <v>26</v>
      </c>
      <c r="E76" s="78">
        <v>0.441</v>
      </c>
      <c r="F76" s="151">
        <v>20</v>
      </c>
      <c r="G76" s="78">
        <v>0.33899999999999997</v>
      </c>
      <c r="H76" s="151">
        <v>8</v>
      </c>
      <c r="I76" s="78">
        <v>0.13600000000000001</v>
      </c>
      <c r="J76" s="151">
        <v>2</v>
      </c>
      <c r="K76" s="78">
        <v>3.4000000000000002E-2</v>
      </c>
      <c r="L76" s="151">
        <v>2</v>
      </c>
      <c r="M76" s="78">
        <v>3.4000000000000002E-2</v>
      </c>
      <c r="N76" s="151">
        <v>1</v>
      </c>
      <c r="O76" s="78">
        <v>1.7000000000000001E-2</v>
      </c>
      <c r="P76" s="206">
        <v>59</v>
      </c>
    </row>
    <row r="77" spans="1:16">
      <c r="A77" s="2"/>
      <c r="B77" s="27">
        <v>73</v>
      </c>
      <c r="C77" s="98" t="s">
        <v>33</v>
      </c>
      <c r="D77" s="151">
        <v>49</v>
      </c>
      <c r="E77" s="78">
        <v>0.51600000000000001</v>
      </c>
      <c r="F77" s="151">
        <v>26</v>
      </c>
      <c r="G77" s="78">
        <v>0.27399999999999997</v>
      </c>
      <c r="H77" s="151">
        <v>13</v>
      </c>
      <c r="I77" s="78">
        <v>0.13699999999999998</v>
      </c>
      <c r="J77" s="151">
        <v>2</v>
      </c>
      <c r="K77" s="78">
        <v>2.1000000000000001E-2</v>
      </c>
      <c r="L77" s="151">
        <v>4</v>
      </c>
      <c r="M77" s="78">
        <v>4.2000000000000003E-2</v>
      </c>
      <c r="N77" s="151">
        <v>1</v>
      </c>
      <c r="O77" s="78">
        <v>1.1000000000000001E-2</v>
      </c>
      <c r="P77" s="206">
        <v>95</v>
      </c>
    </row>
    <row r="78" spans="1:16" ht="14.25" thickBot="1">
      <c r="A78" s="2"/>
      <c r="B78" s="27">
        <v>74</v>
      </c>
      <c r="C78" s="98" t="s">
        <v>34</v>
      </c>
      <c r="D78" s="182">
        <v>22</v>
      </c>
      <c r="E78" s="183">
        <v>0.46799999999999997</v>
      </c>
      <c r="F78" s="182">
        <v>14</v>
      </c>
      <c r="G78" s="183">
        <v>0.29799999999999999</v>
      </c>
      <c r="H78" s="182">
        <v>9</v>
      </c>
      <c r="I78" s="183">
        <v>0.191</v>
      </c>
      <c r="J78" s="182">
        <v>0</v>
      </c>
      <c r="K78" s="183">
        <v>0</v>
      </c>
      <c r="L78" s="182">
        <v>0</v>
      </c>
      <c r="M78" s="183">
        <v>0</v>
      </c>
      <c r="N78" s="182">
        <v>2</v>
      </c>
      <c r="O78" s="183">
        <v>4.2999999999999997E-2</v>
      </c>
      <c r="P78" s="216">
        <v>47</v>
      </c>
    </row>
    <row r="79" spans="1:16" ht="14.25" thickTop="1">
      <c r="A79" s="2"/>
      <c r="B79" s="270" t="s">
        <v>0</v>
      </c>
      <c r="C79" s="271"/>
      <c r="D79" s="209">
        <f>疾病別死因割合!C4</f>
        <v>26438</v>
      </c>
      <c r="E79" s="109">
        <f>疾病別死因割合!D4</f>
        <v>0.52100000000000002</v>
      </c>
      <c r="F79" s="209">
        <f>疾病別死因割合!C5</f>
        <v>14473</v>
      </c>
      <c r="G79" s="109">
        <f>疾病別死因割合!D5</f>
        <v>0.28499999999999998</v>
      </c>
      <c r="H79" s="209">
        <f>疾病別死因割合!C6</f>
        <v>5621</v>
      </c>
      <c r="I79" s="109">
        <f>疾病別死因割合!D6</f>
        <v>0.111</v>
      </c>
      <c r="J79" s="209">
        <f>疾病別死因割合!C7</f>
        <v>1383</v>
      </c>
      <c r="K79" s="109">
        <f>疾病別死因割合!D7</f>
        <v>2.7000000000000003E-2</v>
      </c>
      <c r="L79" s="209">
        <f>疾病別死因割合!C8</f>
        <v>1960</v>
      </c>
      <c r="M79" s="109">
        <f>疾病別死因割合!D8</f>
        <v>3.9E-2</v>
      </c>
      <c r="N79" s="209">
        <f>疾病別死因割合!C9</f>
        <v>916</v>
      </c>
      <c r="O79" s="109">
        <f>疾病別死因割合!D9</f>
        <v>1.8000000000000002E-2</v>
      </c>
      <c r="P79" s="209">
        <f>疾病別死因割合!C10</f>
        <v>50791</v>
      </c>
    </row>
    <row r="80" spans="1:16">
      <c r="A80" s="2"/>
      <c r="B80" s="67" t="s">
        <v>215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5"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>
      <c r="B82" s="15"/>
      <c r="C82" s="4"/>
      <c r="D82" s="2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1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>
      <c r="B84" s="29"/>
    </row>
  </sheetData>
  <mergeCells count="10">
    <mergeCell ref="L3:M3"/>
    <mergeCell ref="N3:O3"/>
    <mergeCell ref="P3:P4"/>
    <mergeCell ref="B79:C79"/>
    <mergeCell ref="B3:B4"/>
    <mergeCell ref="C3:C4"/>
    <mergeCell ref="D3:E3"/>
    <mergeCell ref="F3:G3"/>
    <mergeCell ref="H3:I3"/>
    <mergeCell ref="J3:K3"/>
  </mergeCells>
  <phoneticPr fontId="3"/>
  <pageMargins left="0.51181102362204722" right="0.39370078740157483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8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4.875" style="1" customWidth="1"/>
    <col min="3" max="6" width="15.75" style="1" customWidth="1"/>
    <col min="7" max="7" width="9" style="1"/>
    <col min="8" max="9" width="14.875" style="1" customWidth="1"/>
    <col min="10" max="10" width="10.5" style="1" customWidth="1"/>
    <col min="11" max="16384" width="9" style="1"/>
  </cols>
  <sheetData>
    <row r="1" spans="1:14" ht="16.5" customHeight="1">
      <c r="B1" s="1" t="s">
        <v>229</v>
      </c>
    </row>
    <row r="2" spans="1:14" ht="16.5" customHeight="1">
      <c r="B2" s="2" t="s">
        <v>230</v>
      </c>
    </row>
    <row r="3" spans="1:14" ht="38.450000000000003" customHeight="1">
      <c r="B3" s="18" t="s">
        <v>143</v>
      </c>
      <c r="C3" s="131" t="s">
        <v>164</v>
      </c>
      <c r="D3" s="63" t="s">
        <v>173</v>
      </c>
      <c r="E3" s="128" t="s">
        <v>165</v>
      </c>
      <c r="F3" s="127" t="s">
        <v>166</v>
      </c>
    </row>
    <row r="4" spans="1:14">
      <c r="B4" s="7" t="s">
        <v>69</v>
      </c>
      <c r="C4" s="135">
        <f>地区別_長期入院!D13</f>
        <v>2443</v>
      </c>
      <c r="D4" s="144">
        <f>地区別_長期入院!E13</f>
        <v>182</v>
      </c>
      <c r="E4" s="126">
        <f>地区別_長期入院!F13</f>
        <v>8.3051930272884916E-3</v>
      </c>
      <c r="F4" s="138">
        <f>地区別_長期入院!G13</f>
        <v>7.4498567335243557E-2</v>
      </c>
    </row>
    <row r="5" spans="1:14">
      <c r="B5" s="7" t="s">
        <v>70</v>
      </c>
      <c r="C5" s="135">
        <f>地区別_長期入院!H13</f>
        <v>8023</v>
      </c>
      <c r="D5" s="145">
        <f>地区別_長期入院!I13</f>
        <v>524</v>
      </c>
      <c r="E5" s="126">
        <f>地区別_長期入院!J13</f>
        <v>2.3911654649995437E-2</v>
      </c>
      <c r="F5" s="138">
        <f>地区別_長期入院!K13</f>
        <v>6.5312227346379162E-2</v>
      </c>
    </row>
    <row r="6" spans="1:14">
      <c r="B6" s="7" t="s">
        <v>71</v>
      </c>
      <c r="C6" s="135">
        <f>地区別_長期入院!L13</f>
        <v>462860</v>
      </c>
      <c r="D6" s="145">
        <f>地区別_長期入院!M13</f>
        <v>3632</v>
      </c>
      <c r="E6" s="126">
        <f>地区別_長期入院!N13</f>
        <v>0.1657387971159989</v>
      </c>
      <c r="F6" s="138">
        <f>地区別_長期入院!O13</f>
        <v>7.8468651428077602E-3</v>
      </c>
    </row>
    <row r="7" spans="1:14">
      <c r="B7" s="7" t="s">
        <v>72</v>
      </c>
      <c r="C7" s="135">
        <f>地区別_長期入院!P13</f>
        <v>402345</v>
      </c>
      <c r="D7" s="145">
        <f>地区別_長期入院!Q13</f>
        <v>5273</v>
      </c>
      <c r="E7" s="126">
        <f>地区別_長期入院!R13</f>
        <v>0.24062243314775941</v>
      </c>
      <c r="F7" s="138">
        <f>地区別_長期入院!S13</f>
        <v>1.3105668021225566E-2</v>
      </c>
    </row>
    <row r="8" spans="1:14">
      <c r="B8" s="7" t="s">
        <v>73</v>
      </c>
      <c r="C8" s="135">
        <f>地区別_長期入院!T13</f>
        <v>259897</v>
      </c>
      <c r="D8" s="145">
        <f>地区別_長期入院!U13</f>
        <v>5899</v>
      </c>
      <c r="E8" s="126">
        <f>地区別_長期入院!V13</f>
        <v>0.2691886465273341</v>
      </c>
      <c r="F8" s="138">
        <f>地区別_長期入院!W13</f>
        <v>2.2697453221853271E-2</v>
      </c>
    </row>
    <row r="9" spans="1:14">
      <c r="B9" s="7" t="s">
        <v>74</v>
      </c>
      <c r="C9" s="135">
        <f>地区別_長期入院!X13</f>
        <v>121354</v>
      </c>
      <c r="D9" s="145">
        <f>地区別_長期入院!Y13</f>
        <v>4153</v>
      </c>
      <c r="E9" s="126">
        <f>地区別_長期入院!Z13</f>
        <v>0.18951355297983025</v>
      </c>
      <c r="F9" s="138">
        <f>地区別_長期入院!AA13</f>
        <v>3.4222192923183417E-2</v>
      </c>
    </row>
    <row r="10" spans="1:14" ht="14.25" thickBot="1">
      <c r="B10" s="7" t="s">
        <v>76</v>
      </c>
      <c r="C10" s="136">
        <f>地区別_長期入院!AB13</f>
        <v>46223</v>
      </c>
      <c r="D10" s="144">
        <f>地区別_長期入院!AC13</f>
        <v>2251</v>
      </c>
      <c r="E10" s="126">
        <f>地区別_長期入院!AD13</f>
        <v>0.10271972255179337</v>
      </c>
      <c r="F10" s="139">
        <f>地区別_長期入院!AE13</f>
        <v>4.8698699781494062E-2</v>
      </c>
    </row>
    <row r="11" spans="1:14" ht="14.25" thickTop="1">
      <c r="A11" s="20"/>
      <c r="B11" s="8" t="s">
        <v>211</v>
      </c>
      <c r="C11" s="137">
        <f>地区別_長期入院!AF13</f>
        <v>1303145</v>
      </c>
      <c r="D11" s="146">
        <f>地区別_長期入院!AG13</f>
        <v>21914</v>
      </c>
      <c r="E11" s="243">
        <f>地区別_長期入院!AH13</f>
        <v>1</v>
      </c>
      <c r="F11" s="140">
        <f>地区別_長期入院!AI13</f>
        <v>1.6816240709974714E-2</v>
      </c>
    </row>
    <row r="12" spans="1:14" s="21" customFormat="1" ht="13.5" customHeight="1">
      <c r="B12" s="72" t="s">
        <v>209</v>
      </c>
      <c r="G12" s="23"/>
      <c r="J12" s="23"/>
      <c r="K12" s="23"/>
      <c r="L12" s="23"/>
      <c r="M12" s="23"/>
      <c r="N12" s="23"/>
    </row>
    <row r="13" spans="1:14" s="21" customFormat="1" ht="13.5" customHeight="1">
      <c r="B13" s="72" t="s">
        <v>153</v>
      </c>
      <c r="G13" s="23"/>
      <c r="J13" s="23"/>
      <c r="K13" s="23"/>
      <c r="L13" s="23"/>
      <c r="M13" s="23"/>
      <c r="N13" s="23"/>
    </row>
    <row r="14" spans="1:14" s="21" customFormat="1" ht="13.5" customHeight="1">
      <c r="B14" s="73" t="s">
        <v>210</v>
      </c>
      <c r="G14" s="23"/>
      <c r="J14" s="23"/>
      <c r="K14" s="23"/>
      <c r="L14" s="23"/>
      <c r="M14" s="23"/>
      <c r="N14" s="23"/>
    </row>
    <row r="15" spans="1:14" s="21" customFormat="1" ht="13.5" customHeight="1">
      <c r="B15" s="178" t="s">
        <v>179</v>
      </c>
      <c r="G15" s="23"/>
      <c r="J15" s="23"/>
      <c r="K15" s="23"/>
      <c r="L15" s="23"/>
      <c r="M15" s="23"/>
      <c r="N15" s="23"/>
    </row>
    <row r="16" spans="1:14" s="21" customFormat="1" ht="13.5" customHeight="1">
      <c r="B16" s="178"/>
      <c r="G16" s="23"/>
      <c r="J16" s="23"/>
      <c r="K16" s="23"/>
      <c r="L16" s="23"/>
      <c r="M16" s="23"/>
      <c r="N16" s="23"/>
    </row>
    <row r="17" spans="2:14" s="21" customFormat="1" ht="13.5" customHeight="1">
      <c r="B17" s="22"/>
      <c r="G17" s="23"/>
      <c r="J17" s="23"/>
      <c r="K17" s="23"/>
      <c r="L17" s="23"/>
      <c r="M17" s="23"/>
      <c r="N17" s="23"/>
    </row>
    <row r="18" spans="2:14" ht="16.5" customHeight="1">
      <c r="B18" s="1" t="s">
        <v>247</v>
      </c>
    </row>
    <row r="19" spans="2:14" s="21" customFormat="1" ht="16.5" customHeight="1">
      <c r="B19" s="2" t="s">
        <v>248</v>
      </c>
      <c r="G19" s="23"/>
      <c r="J19" s="23"/>
      <c r="K19" s="23"/>
      <c r="L19" s="23"/>
      <c r="M19" s="23"/>
      <c r="N19" s="23"/>
    </row>
    <row r="20" spans="2:14" s="21" customFormat="1" ht="13.5" customHeight="1">
      <c r="B20" s="25"/>
      <c r="G20" s="23"/>
      <c r="J20" s="23"/>
      <c r="K20" s="23"/>
      <c r="L20" s="23"/>
      <c r="M20" s="23"/>
      <c r="N20" s="23"/>
    </row>
    <row r="21" spans="2:14">
      <c r="B21" s="10"/>
      <c r="C21" s="10"/>
      <c r="D21" s="10"/>
    </row>
    <row r="22" spans="2:14">
      <c r="B22" s="10"/>
      <c r="C22" s="10"/>
      <c r="D22" s="10"/>
    </row>
    <row r="23" spans="2:14">
      <c r="B23" s="10"/>
      <c r="C23" s="10"/>
      <c r="D23" s="10"/>
    </row>
    <row r="24" spans="2:14">
      <c r="B24" s="10"/>
      <c r="C24" s="10"/>
      <c r="D24" s="10"/>
    </row>
    <row r="25" spans="2:14">
      <c r="B25" s="10"/>
      <c r="C25" s="10"/>
      <c r="D25" s="10"/>
    </row>
    <row r="26" spans="2:14">
      <c r="B26" s="10"/>
      <c r="C26" s="10"/>
      <c r="D26" s="10"/>
    </row>
    <row r="27" spans="2:14">
      <c r="B27" s="10"/>
      <c r="C27" s="10"/>
      <c r="D27" s="10"/>
    </row>
    <row r="28" spans="2:14">
      <c r="B28" s="10"/>
      <c r="C28" s="10"/>
      <c r="D28" s="10"/>
    </row>
    <row r="29" spans="2:14">
      <c r="B29" s="10"/>
      <c r="C29" s="10"/>
      <c r="D29" s="10"/>
    </row>
    <row r="30" spans="2:14">
      <c r="B30" s="10"/>
      <c r="C30" s="10"/>
      <c r="D30" s="10"/>
    </row>
    <row r="31" spans="2:14">
      <c r="B31" s="10"/>
      <c r="C31" s="10"/>
      <c r="D31" s="10"/>
    </row>
    <row r="32" spans="2:14">
      <c r="B32" s="10"/>
      <c r="C32" s="10"/>
      <c r="D32" s="10"/>
    </row>
    <row r="33" spans="1:14">
      <c r="B33" s="10"/>
      <c r="C33" s="10"/>
      <c r="D33" s="10"/>
    </row>
    <row r="34" spans="1:14">
      <c r="B34" s="10"/>
      <c r="C34" s="10"/>
      <c r="D34" s="10"/>
    </row>
    <row r="35" spans="1:14">
      <c r="B35" s="10"/>
      <c r="C35" s="10"/>
      <c r="D35" s="10"/>
    </row>
    <row r="36" spans="1:14">
      <c r="B36" s="72" t="s">
        <v>209</v>
      </c>
    </row>
    <row r="37" spans="1:14" s="21" customFormat="1" ht="13.5" customHeight="1">
      <c r="B37" s="72" t="s">
        <v>153</v>
      </c>
      <c r="G37" s="23"/>
      <c r="J37" s="23"/>
      <c r="K37" s="23"/>
      <c r="L37" s="23"/>
      <c r="M37" s="23"/>
      <c r="N37" s="23"/>
    </row>
    <row r="38" spans="1:14" s="21" customFormat="1" ht="13.5" customHeight="1">
      <c r="B38" s="73" t="s">
        <v>210</v>
      </c>
      <c r="G38" s="23"/>
      <c r="J38" s="23"/>
      <c r="K38" s="23"/>
      <c r="L38" s="23"/>
      <c r="M38" s="23"/>
      <c r="N38" s="23"/>
    </row>
    <row r="39" spans="1:14" s="21" customFormat="1" ht="13.5" customHeight="1">
      <c r="B39" s="178" t="s">
        <v>179</v>
      </c>
      <c r="G39" s="23"/>
      <c r="J39" s="23"/>
      <c r="K39" s="23"/>
      <c r="L39" s="23"/>
      <c r="M39" s="23"/>
      <c r="N39" s="23"/>
    </row>
    <row r="40" spans="1:14" s="21" customFormat="1" ht="13.5" customHeight="1">
      <c r="B40" s="178"/>
      <c r="G40" s="23"/>
      <c r="J40" s="23"/>
      <c r="K40" s="23"/>
      <c r="L40" s="23"/>
      <c r="M40" s="23"/>
      <c r="N40" s="23"/>
    </row>
    <row r="41" spans="1:14" s="21" customFormat="1" ht="13.5" customHeight="1">
      <c r="B41" s="178"/>
      <c r="G41" s="23"/>
      <c r="J41" s="23"/>
      <c r="K41" s="23"/>
      <c r="L41" s="23"/>
      <c r="M41" s="23"/>
      <c r="N41" s="23"/>
    </row>
    <row r="42" spans="1:14" ht="16.5" customHeight="1">
      <c r="B42" s="1" t="s">
        <v>229</v>
      </c>
    </row>
    <row r="43" spans="1:14" ht="16.5" customHeight="1">
      <c r="B43" s="2" t="s">
        <v>232</v>
      </c>
      <c r="C43" s="3"/>
    </row>
    <row r="44" spans="1:14" ht="38.450000000000003" customHeight="1">
      <c r="B44" s="241" t="s">
        <v>155</v>
      </c>
      <c r="C44" s="240" t="s">
        <v>164</v>
      </c>
      <c r="D44" s="63" t="s">
        <v>173</v>
      </c>
      <c r="E44" s="128" t="s">
        <v>165</v>
      </c>
      <c r="F44" s="127" t="s">
        <v>166</v>
      </c>
    </row>
    <row r="45" spans="1:14">
      <c r="B45" s="242" t="s">
        <v>66</v>
      </c>
      <c r="C45" s="234">
        <v>522326</v>
      </c>
      <c r="D45" s="144">
        <v>7341</v>
      </c>
      <c r="E45" s="126">
        <v>0.33499132974354295</v>
      </c>
      <c r="F45" s="235">
        <v>1.4054441096173653E-2</v>
      </c>
    </row>
    <row r="46" spans="1:14" ht="14.25" thickBot="1">
      <c r="B46" s="242" t="s">
        <v>67</v>
      </c>
      <c r="C46" s="236">
        <v>780819</v>
      </c>
      <c r="D46" s="144">
        <v>14573</v>
      </c>
      <c r="E46" s="126">
        <v>0.66500867025645705</v>
      </c>
      <c r="F46" s="237">
        <v>1.8663736410102726E-2</v>
      </c>
    </row>
    <row r="47" spans="1:14" ht="14.25" thickTop="1">
      <c r="A47" s="20"/>
      <c r="B47" s="8" t="s">
        <v>217</v>
      </c>
      <c r="C47" s="238">
        <f>地区別_長期入院!AF13</f>
        <v>1303145</v>
      </c>
      <c r="D47" s="146">
        <f>地区別_長期入院!AG13</f>
        <v>21914</v>
      </c>
      <c r="E47" s="243">
        <f>地区別_長期入院!AH13</f>
        <v>1</v>
      </c>
      <c r="F47" s="239">
        <f>地区別_長期入院!AI13</f>
        <v>1.6816240709974714E-2</v>
      </c>
    </row>
    <row r="48" spans="1:14">
      <c r="A48" s="30"/>
      <c r="B48" s="55"/>
      <c r="C48" s="86"/>
      <c r="D48" s="86"/>
      <c r="E48" s="245"/>
      <c r="F48" s="246"/>
    </row>
    <row r="49" spans="2:14" s="21" customFormat="1" ht="13.5" customHeight="1">
      <c r="G49" s="23"/>
      <c r="J49" s="23"/>
      <c r="K49" s="23"/>
      <c r="L49" s="23"/>
      <c r="M49" s="23"/>
      <c r="N49" s="23"/>
    </row>
    <row r="50" spans="2:14" ht="16.5" customHeight="1">
      <c r="B50" s="1" t="s">
        <v>233</v>
      </c>
    </row>
    <row r="51" spans="2:14" ht="16.5" customHeight="1">
      <c r="B51" s="2" t="s">
        <v>231</v>
      </c>
    </row>
    <row r="52" spans="2:14" ht="38.450000000000003" customHeight="1">
      <c r="B52" s="18" t="s">
        <v>143</v>
      </c>
      <c r="C52" s="19" t="s">
        <v>173</v>
      </c>
      <c r="D52" s="127" t="s">
        <v>165</v>
      </c>
      <c r="E52" s="133"/>
    </row>
    <row r="53" spans="2:14">
      <c r="B53" s="7" t="s">
        <v>140</v>
      </c>
      <c r="C53" s="147">
        <f>地区別_長期入院時年齢!D13</f>
        <v>1551</v>
      </c>
      <c r="D53" s="75">
        <f>地区別_長期入院時年齢!E13</f>
        <v>7.0776672446837635E-2</v>
      </c>
      <c r="E53" s="134"/>
    </row>
    <row r="54" spans="2:14">
      <c r="B54" s="7" t="s">
        <v>70</v>
      </c>
      <c r="C54" s="148">
        <f>地区別_長期入院時年齢!F13</f>
        <v>1602</v>
      </c>
      <c r="D54" s="75">
        <f>地区別_長期入院時年齢!G13</f>
        <v>7.3103951811627266E-2</v>
      </c>
      <c r="E54" s="134"/>
    </row>
    <row r="55" spans="2:14">
      <c r="B55" s="7" t="s">
        <v>71</v>
      </c>
      <c r="C55" s="148">
        <f>地区別_長期入院時年齢!H13</f>
        <v>4343</v>
      </c>
      <c r="D55" s="75">
        <f>地区別_長期入院時年齢!I13</f>
        <v>0.19818380943688965</v>
      </c>
      <c r="E55" s="134"/>
    </row>
    <row r="56" spans="2:14">
      <c r="B56" s="7" t="s">
        <v>72</v>
      </c>
      <c r="C56" s="148">
        <f>地区別_長期入院時年齢!J13</f>
        <v>5427</v>
      </c>
      <c r="D56" s="75">
        <f>地区別_長期入院時年齢!K13</f>
        <v>0.24764990417084967</v>
      </c>
      <c r="E56" s="134"/>
    </row>
    <row r="57" spans="2:14">
      <c r="B57" s="7" t="s">
        <v>73</v>
      </c>
      <c r="C57" s="148">
        <f>地区別_長期入院時年齢!L13</f>
        <v>5051</v>
      </c>
      <c r="D57" s="75">
        <f>地区別_長期入院時年齢!M13</f>
        <v>0.23049192297161633</v>
      </c>
      <c r="E57" s="134"/>
    </row>
    <row r="58" spans="2:14">
      <c r="B58" s="7" t="s">
        <v>74</v>
      </c>
      <c r="C58" s="148">
        <f>地区別_長期入院時年齢!N13</f>
        <v>2875</v>
      </c>
      <c r="D58" s="75">
        <f>地区別_長期入院時年齢!O13</f>
        <v>0.13119467007392535</v>
      </c>
      <c r="E58" s="134"/>
    </row>
    <row r="59" spans="2:14" ht="14.25" thickBot="1">
      <c r="B59" s="7" t="s">
        <v>76</v>
      </c>
      <c r="C59" s="147">
        <f>地区別_長期入院時年齢!P13</f>
        <v>1065</v>
      </c>
      <c r="D59" s="75">
        <f>地区別_長期入院時年齢!Q13</f>
        <v>4.8599069088254086E-2</v>
      </c>
      <c r="E59" s="134"/>
    </row>
    <row r="60" spans="2:14" ht="14.25" thickTop="1">
      <c r="B60" s="8" t="s">
        <v>211</v>
      </c>
      <c r="C60" s="149">
        <f>地区別_長期入院時年齢!R13</f>
        <v>21914</v>
      </c>
      <c r="D60" s="239">
        <f>地区別_長期入院時年齢!S13</f>
        <v>1</v>
      </c>
      <c r="E60" s="134"/>
    </row>
    <row r="61" spans="2:14" s="21" customFormat="1" ht="13.5" customHeight="1">
      <c r="B61" s="72" t="s">
        <v>209</v>
      </c>
      <c r="G61" s="23"/>
      <c r="J61" s="23"/>
      <c r="K61" s="23"/>
      <c r="L61" s="23"/>
      <c r="M61" s="23"/>
      <c r="N61" s="23"/>
    </row>
    <row r="62" spans="2:14" s="21" customFormat="1" ht="13.5" customHeight="1">
      <c r="B62" s="72" t="s">
        <v>153</v>
      </c>
      <c r="G62" s="23"/>
      <c r="J62" s="23"/>
      <c r="K62" s="23"/>
      <c r="L62" s="23"/>
      <c r="M62" s="23"/>
      <c r="N62" s="23"/>
    </row>
    <row r="63" spans="2:14" s="21" customFormat="1" ht="13.5" customHeight="1">
      <c r="B63" s="73" t="s">
        <v>144</v>
      </c>
      <c r="G63" s="23"/>
      <c r="J63" s="23"/>
      <c r="K63" s="23"/>
      <c r="L63" s="23"/>
      <c r="M63" s="23"/>
      <c r="N63" s="23"/>
    </row>
    <row r="64" spans="2:14" s="21" customFormat="1" ht="13.5" customHeight="1">
      <c r="B64" s="178" t="s">
        <v>179</v>
      </c>
      <c r="G64" s="23"/>
      <c r="J64" s="23"/>
      <c r="K64" s="23"/>
      <c r="L64" s="23"/>
      <c r="M64" s="23"/>
      <c r="N64" s="23"/>
    </row>
    <row r="65" spans="2:14" s="21" customFormat="1" ht="13.5" customHeight="1">
      <c r="B65" s="178"/>
      <c r="G65" s="23"/>
      <c r="J65" s="23"/>
      <c r="K65" s="23"/>
      <c r="L65" s="23"/>
      <c r="M65" s="23"/>
      <c r="N65" s="23"/>
    </row>
    <row r="66" spans="2:14" s="21" customFormat="1" ht="13.5" customHeight="1">
      <c r="B66" s="24"/>
      <c r="G66" s="23"/>
      <c r="J66" s="23"/>
      <c r="K66" s="23"/>
      <c r="L66" s="23"/>
      <c r="M66" s="23"/>
      <c r="N66" s="23"/>
    </row>
    <row r="67" spans="2:14" ht="16.5" customHeight="1">
      <c r="B67" s="1" t="s">
        <v>234</v>
      </c>
    </row>
    <row r="68" spans="2:14" ht="16.5" customHeight="1">
      <c r="B68" s="2" t="s">
        <v>231</v>
      </c>
    </row>
    <row r="85" spans="2:14" s="21" customFormat="1" ht="13.5" customHeight="1">
      <c r="B85" s="72" t="s">
        <v>209</v>
      </c>
      <c r="G85" s="23"/>
      <c r="J85" s="23"/>
      <c r="K85" s="23"/>
      <c r="L85" s="23"/>
      <c r="M85" s="23"/>
      <c r="N85" s="23"/>
    </row>
    <row r="86" spans="2:14" s="21" customFormat="1" ht="13.5" customHeight="1">
      <c r="B86" s="72" t="s">
        <v>153</v>
      </c>
      <c r="G86" s="23"/>
      <c r="J86" s="23"/>
      <c r="K86" s="23"/>
      <c r="L86" s="23"/>
      <c r="M86" s="23"/>
      <c r="N86" s="23"/>
    </row>
    <row r="87" spans="2:14" s="21" customFormat="1" ht="13.5" customHeight="1">
      <c r="B87" s="73" t="s">
        <v>144</v>
      </c>
      <c r="G87" s="23"/>
      <c r="J87" s="23"/>
      <c r="K87" s="23"/>
      <c r="L87" s="23"/>
      <c r="M87" s="23"/>
      <c r="N87" s="23"/>
    </row>
    <row r="88" spans="2:14">
      <c r="B88" s="178" t="s">
        <v>179</v>
      </c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rowBreaks count="1" manualBreakCount="1">
    <brk id="49" max="8" man="1"/>
  </rowBreaks>
  <ignoredErrors>
    <ignoredError sqref="C4:D10 C53:C59" emptyCellReferenc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B1:AK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35" width="8.75" style="1" customWidth="1"/>
    <col min="36" max="16384" width="9" style="1"/>
  </cols>
  <sheetData>
    <row r="1" spans="2:37" ht="16.5" customHeight="1">
      <c r="B1" s="16" t="s">
        <v>235</v>
      </c>
    </row>
    <row r="2" spans="2:37" ht="16.5" customHeight="1">
      <c r="B2" s="1" t="s">
        <v>117</v>
      </c>
    </row>
    <row r="3" spans="2:37" ht="16.5" customHeight="1">
      <c r="B3" s="296"/>
      <c r="C3" s="286" t="s">
        <v>116</v>
      </c>
      <c r="D3" s="293" t="s">
        <v>69</v>
      </c>
      <c r="E3" s="294"/>
      <c r="F3" s="294"/>
      <c r="G3" s="295"/>
      <c r="H3" s="293" t="s">
        <v>70</v>
      </c>
      <c r="I3" s="294"/>
      <c r="J3" s="294"/>
      <c r="K3" s="295"/>
      <c r="L3" s="293" t="s">
        <v>71</v>
      </c>
      <c r="M3" s="294"/>
      <c r="N3" s="294"/>
      <c r="O3" s="295"/>
      <c r="P3" s="293" t="s">
        <v>72</v>
      </c>
      <c r="Q3" s="294"/>
      <c r="R3" s="294"/>
      <c r="S3" s="295"/>
      <c r="T3" s="293" t="s">
        <v>73</v>
      </c>
      <c r="U3" s="294"/>
      <c r="V3" s="294"/>
      <c r="W3" s="295"/>
      <c r="X3" s="267" t="s">
        <v>74</v>
      </c>
      <c r="Y3" s="268"/>
      <c r="Z3" s="268"/>
      <c r="AA3" s="269"/>
      <c r="AB3" s="293" t="s">
        <v>76</v>
      </c>
      <c r="AC3" s="294"/>
      <c r="AD3" s="294"/>
      <c r="AE3" s="295"/>
      <c r="AF3" s="293" t="s">
        <v>75</v>
      </c>
      <c r="AG3" s="294"/>
      <c r="AH3" s="294"/>
      <c r="AI3" s="295"/>
    </row>
    <row r="4" spans="2:37" s="3" customFormat="1" ht="57" customHeight="1">
      <c r="B4" s="297"/>
      <c r="C4" s="286"/>
      <c r="D4" s="176" t="s">
        <v>168</v>
      </c>
      <c r="E4" s="177" t="s">
        <v>167</v>
      </c>
      <c r="F4" s="128" t="s">
        <v>156</v>
      </c>
      <c r="G4" s="127" t="s">
        <v>166</v>
      </c>
      <c r="H4" s="176" t="s">
        <v>168</v>
      </c>
      <c r="I4" s="177" t="s">
        <v>167</v>
      </c>
      <c r="J4" s="128" t="s">
        <v>156</v>
      </c>
      <c r="K4" s="127" t="s">
        <v>166</v>
      </c>
      <c r="L4" s="176" t="s">
        <v>168</v>
      </c>
      <c r="M4" s="177" t="s">
        <v>167</v>
      </c>
      <c r="N4" s="128" t="s">
        <v>156</v>
      </c>
      <c r="O4" s="127" t="s">
        <v>166</v>
      </c>
      <c r="P4" s="176" t="s">
        <v>168</v>
      </c>
      <c r="Q4" s="177" t="s">
        <v>167</v>
      </c>
      <c r="R4" s="128" t="s">
        <v>156</v>
      </c>
      <c r="S4" s="127" t="s">
        <v>166</v>
      </c>
      <c r="T4" s="176" t="s">
        <v>168</v>
      </c>
      <c r="U4" s="177" t="s">
        <v>167</v>
      </c>
      <c r="V4" s="128" t="s">
        <v>156</v>
      </c>
      <c r="W4" s="127" t="s">
        <v>166</v>
      </c>
      <c r="X4" s="176" t="s">
        <v>168</v>
      </c>
      <c r="Y4" s="177" t="s">
        <v>167</v>
      </c>
      <c r="Z4" s="128" t="s">
        <v>156</v>
      </c>
      <c r="AA4" s="127" t="s">
        <v>166</v>
      </c>
      <c r="AB4" s="176" t="s">
        <v>168</v>
      </c>
      <c r="AC4" s="177" t="s">
        <v>167</v>
      </c>
      <c r="AD4" s="128" t="s">
        <v>156</v>
      </c>
      <c r="AE4" s="127" t="s">
        <v>166</v>
      </c>
      <c r="AF4" s="176" t="s">
        <v>168</v>
      </c>
      <c r="AG4" s="177" t="s">
        <v>167</v>
      </c>
      <c r="AH4" s="128" t="s">
        <v>156</v>
      </c>
      <c r="AI4" s="127" t="s">
        <v>166</v>
      </c>
      <c r="AK4" s="38" t="s">
        <v>249</v>
      </c>
    </row>
    <row r="5" spans="2:37" s="3" customFormat="1">
      <c r="B5" s="161">
        <v>1</v>
      </c>
      <c r="C5" s="11" t="s">
        <v>1</v>
      </c>
      <c r="D5" s="141">
        <v>115</v>
      </c>
      <c r="E5" s="162">
        <v>8</v>
      </c>
      <c r="F5" s="163">
        <f>IFERROR(E5/AG5,0)</f>
        <v>3.7558685446009389E-3</v>
      </c>
      <c r="G5" s="164">
        <f>IFERROR(E5/D5,0)</f>
        <v>6.9565217391304349E-2</v>
      </c>
      <c r="H5" s="141">
        <v>302</v>
      </c>
      <c r="I5" s="162">
        <v>24</v>
      </c>
      <c r="J5" s="163">
        <f>IFERROR(I5/AG5,0)</f>
        <v>1.1267605633802818E-2</v>
      </c>
      <c r="K5" s="164">
        <f t="shared" ref="K5:K13" si="0">IFERROR(I5/H5,0)</f>
        <v>7.9470198675496692E-2</v>
      </c>
      <c r="L5" s="141">
        <v>53548</v>
      </c>
      <c r="M5" s="162">
        <v>359</v>
      </c>
      <c r="N5" s="163">
        <f>IFERROR(M5/AG5,0)</f>
        <v>0.16854460093896714</v>
      </c>
      <c r="O5" s="164">
        <f t="shared" ref="O5:O13" si="1">IFERROR(M5/L5,0)</f>
        <v>6.7042653320385451E-3</v>
      </c>
      <c r="P5" s="141">
        <v>46985</v>
      </c>
      <c r="Q5" s="162">
        <v>498</v>
      </c>
      <c r="R5" s="163">
        <f>IFERROR(Q5/AG5,0)</f>
        <v>0.23380281690140844</v>
      </c>
      <c r="S5" s="164">
        <f t="shared" ref="S5:S13" si="2">IFERROR(Q5/P5,0)</f>
        <v>1.0599127381079067E-2</v>
      </c>
      <c r="T5" s="141">
        <v>31932</v>
      </c>
      <c r="U5" s="162">
        <v>578</v>
      </c>
      <c r="V5" s="163">
        <f>IFERROR(U5/AG5,0)</f>
        <v>0.27136150234741785</v>
      </c>
      <c r="W5" s="164">
        <f t="shared" ref="W5:W13" si="3">IFERROR(U5/T5,0)</f>
        <v>1.8100964549668044E-2</v>
      </c>
      <c r="X5" s="141">
        <v>15362</v>
      </c>
      <c r="Y5" s="162">
        <v>439</v>
      </c>
      <c r="Z5" s="163">
        <f>IFERROR(Y5/AG5,0)</f>
        <v>0.20610328638497652</v>
      </c>
      <c r="AA5" s="164">
        <f t="shared" ref="AA5:AA13" si="4">IFERROR(Y5/X5,0)</f>
        <v>2.8577008202057025E-2</v>
      </c>
      <c r="AB5" s="141">
        <v>5998</v>
      </c>
      <c r="AC5" s="162">
        <v>224</v>
      </c>
      <c r="AD5" s="163">
        <f>IFERROR(AC5/AG5,0)</f>
        <v>0.10516431924882629</v>
      </c>
      <c r="AE5" s="164">
        <f t="shared" ref="AE5:AE13" si="5">IFERROR(AC5/AB5,0)</f>
        <v>3.7345781927309106E-2</v>
      </c>
      <c r="AF5" s="141">
        <f t="shared" ref="AF5:AF11" si="6">SUM(D5,H5,L5,P5,T5,X5,AB5)</f>
        <v>154242</v>
      </c>
      <c r="AG5" s="162">
        <f t="shared" ref="AG5:AG13" si="7">SUM(E5,I5,M5,Q5,U5,Y5,AC5)</f>
        <v>2130</v>
      </c>
      <c r="AH5" s="163">
        <f t="shared" ref="AH5:AH13" si="8">IFERROR(AG5/AG5,0)</f>
        <v>1</v>
      </c>
      <c r="AI5" s="164">
        <f>IFERROR(AG5/AF5,0)</f>
        <v>1.3809468238223052E-2</v>
      </c>
      <c r="AK5" s="38" t="s">
        <v>1</v>
      </c>
    </row>
    <row r="6" spans="2:37" s="3" customFormat="1">
      <c r="B6" s="161">
        <v>2</v>
      </c>
      <c r="C6" s="11" t="s">
        <v>8</v>
      </c>
      <c r="D6" s="141">
        <v>96</v>
      </c>
      <c r="E6" s="162">
        <v>10</v>
      </c>
      <c r="F6" s="163">
        <f t="shared" ref="F6:F13" si="9">IFERROR(E6/AG6,0)</f>
        <v>5.6947608200455585E-3</v>
      </c>
      <c r="G6" s="164">
        <f t="shared" ref="G6:G12" si="10">IFERROR(E6/D6,0)</f>
        <v>0.10416666666666667</v>
      </c>
      <c r="H6" s="141">
        <v>488</v>
      </c>
      <c r="I6" s="162">
        <v>33</v>
      </c>
      <c r="J6" s="163">
        <f t="shared" ref="J6:J13" si="11">IFERROR(I6/AG6,0)</f>
        <v>1.879271070615034E-2</v>
      </c>
      <c r="K6" s="164">
        <f t="shared" si="0"/>
        <v>6.7622950819672137E-2</v>
      </c>
      <c r="L6" s="141">
        <v>42744</v>
      </c>
      <c r="M6" s="162">
        <v>294</v>
      </c>
      <c r="N6" s="163">
        <f t="shared" ref="N6:N12" si="12">IFERROR(M6/AG6,0)</f>
        <v>0.16742596810933941</v>
      </c>
      <c r="O6" s="164">
        <f t="shared" si="1"/>
        <v>6.878158338012353E-3</v>
      </c>
      <c r="P6" s="141">
        <v>36084</v>
      </c>
      <c r="Q6" s="162">
        <v>451</v>
      </c>
      <c r="R6" s="163">
        <f t="shared" ref="R6:R13" si="13">IFERROR(Q6/AG6,0)</f>
        <v>0.25683371298405466</v>
      </c>
      <c r="S6" s="164">
        <f t="shared" si="2"/>
        <v>1.2498614344307726E-2</v>
      </c>
      <c r="T6" s="141">
        <v>22161</v>
      </c>
      <c r="U6" s="162">
        <v>483</v>
      </c>
      <c r="V6" s="163">
        <f t="shared" ref="V6:V12" si="14">IFERROR(U6/AG6,0)</f>
        <v>0.27505694760820043</v>
      </c>
      <c r="W6" s="164">
        <f t="shared" si="3"/>
        <v>2.1795045349939084E-2</v>
      </c>
      <c r="X6" s="141">
        <v>10471</v>
      </c>
      <c r="Y6" s="162">
        <v>309</v>
      </c>
      <c r="Z6" s="163">
        <f>IFERROR(Y6/AG6,0)</f>
        <v>0.17596810933940774</v>
      </c>
      <c r="AA6" s="164">
        <f t="shared" si="4"/>
        <v>2.9510075446471207E-2</v>
      </c>
      <c r="AB6" s="141">
        <v>3863</v>
      </c>
      <c r="AC6" s="162">
        <v>176</v>
      </c>
      <c r="AD6" s="163">
        <f t="shared" ref="AD6:AD13" si="15">IFERROR(AC6/AG6,0)</f>
        <v>0.10022779043280182</v>
      </c>
      <c r="AE6" s="164">
        <f t="shared" si="5"/>
        <v>4.5560445249805848E-2</v>
      </c>
      <c r="AF6" s="141">
        <f t="shared" si="6"/>
        <v>115907</v>
      </c>
      <c r="AG6" s="162">
        <f t="shared" si="7"/>
        <v>1756</v>
      </c>
      <c r="AH6" s="163">
        <f t="shared" si="8"/>
        <v>1</v>
      </c>
      <c r="AI6" s="165">
        <f t="shared" ref="AI6:AI12" si="16">IFERROR(AG6/AF6,0)</f>
        <v>1.515007721707921E-2</v>
      </c>
      <c r="AK6" s="38" t="s">
        <v>8</v>
      </c>
    </row>
    <row r="7" spans="2:37" s="3" customFormat="1">
      <c r="B7" s="161">
        <v>3</v>
      </c>
      <c r="C7" s="11" t="s">
        <v>13</v>
      </c>
      <c r="D7" s="141">
        <v>226</v>
      </c>
      <c r="E7" s="162">
        <v>17</v>
      </c>
      <c r="F7" s="163">
        <f t="shared" si="9"/>
        <v>7.7272727272727276E-3</v>
      </c>
      <c r="G7" s="164">
        <f t="shared" si="10"/>
        <v>7.5221238938053103E-2</v>
      </c>
      <c r="H7" s="141">
        <v>1007</v>
      </c>
      <c r="I7" s="162">
        <v>59</v>
      </c>
      <c r="J7" s="163">
        <f t="shared" si="11"/>
        <v>2.6818181818181817E-2</v>
      </c>
      <c r="K7" s="164">
        <f t="shared" si="0"/>
        <v>5.8589870903674283E-2</v>
      </c>
      <c r="L7" s="141">
        <v>68971</v>
      </c>
      <c r="M7" s="162">
        <v>414</v>
      </c>
      <c r="N7" s="163">
        <f t="shared" si="12"/>
        <v>0.18818181818181817</v>
      </c>
      <c r="O7" s="164">
        <f t="shared" si="1"/>
        <v>6.0025227994374448E-3</v>
      </c>
      <c r="P7" s="141">
        <v>59318</v>
      </c>
      <c r="Q7" s="162">
        <v>584</v>
      </c>
      <c r="R7" s="163">
        <f t="shared" si="13"/>
        <v>0.26545454545454544</v>
      </c>
      <c r="S7" s="164">
        <f t="shared" si="2"/>
        <v>9.8452409049529649E-3</v>
      </c>
      <c r="T7" s="141">
        <v>34561</v>
      </c>
      <c r="U7" s="162">
        <v>573</v>
      </c>
      <c r="V7" s="163">
        <f t="shared" si="14"/>
        <v>0.26045454545454544</v>
      </c>
      <c r="W7" s="164">
        <f t="shared" si="3"/>
        <v>1.6579381383640519E-2</v>
      </c>
      <c r="X7" s="141">
        <v>14852</v>
      </c>
      <c r="Y7" s="162">
        <v>360</v>
      </c>
      <c r="Z7" s="163">
        <f t="shared" ref="Z7:Z13" si="17">IFERROR(Y7/AG7,0)</f>
        <v>0.16363636363636364</v>
      </c>
      <c r="AA7" s="164">
        <f t="shared" si="4"/>
        <v>2.4239159709130084E-2</v>
      </c>
      <c r="AB7" s="141">
        <v>5394</v>
      </c>
      <c r="AC7" s="162">
        <v>193</v>
      </c>
      <c r="AD7" s="163">
        <f t="shared" si="15"/>
        <v>8.7727272727272723E-2</v>
      </c>
      <c r="AE7" s="164">
        <f t="shared" si="5"/>
        <v>3.5780496848350017E-2</v>
      </c>
      <c r="AF7" s="141">
        <f t="shared" si="6"/>
        <v>184329</v>
      </c>
      <c r="AG7" s="162">
        <f t="shared" si="7"/>
        <v>2200</v>
      </c>
      <c r="AH7" s="163">
        <f t="shared" si="8"/>
        <v>1</v>
      </c>
      <c r="AI7" s="165">
        <f t="shared" si="16"/>
        <v>1.1935181116373442E-2</v>
      </c>
      <c r="AK7" s="38" t="s">
        <v>13</v>
      </c>
    </row>
    <row r="8" spans="2:37" s="3" customFormat="1">
      <c r="B8" s="161">
        <v>4</v>
      </c>
      <c r="C8" s="11" t="s">
        <v>21</v>
      </c>
      <c r="D8" s="141">
        <v>106</v>
      </c>
      <c r="E8" s="162">
        <v>16</v>
      </c>
      <c r="F8" s="163">
        <f t="shared" si="9"/>
        <v>1.06951871657754E-2</v>
      </c>
      <c r="G8" s="164">
        <f t="shared" si="10"/>
        <v>0.15094339622641509</v>
      </c>
      <c r="H8" s="141">
        <v>342</v>
      </c>
      <c r="I8" s="162">
        <v>8</v>
      </c>
      <c r="J8" s="163">
        <f t="shared" si="11"/>
        <v>5.3475935828877002E-3</v>
      </c>
      <c r="K8" s="164">
        <f t="shared" si="0"/>
        <v>2.3391812865497075E-2</v>
      </c>
      <c r="L8" s="141">
        <v>46836</v>
      </c>
      <c r="M8" s="162">
        <v>298</v>
      </c>
      <c r="N8" s="163">
        <f t="shared" si="12"/>
        <v>0.19919786096256684</v>
      </c>
      <c r="O8" s="164">
        <f t="shared" si="1"/>
        <v>6.3626270390298063E-3</v>
      </c>
      <c r="P8" s="141">
        <v>41713</v>
      </c>
      <c r="Q8" s="162">
        <v>403</v>
      </c>
      <c r="R8" s="163">
        <f t="shared" si="13"/>
        <v>0.26938502673796794</v>
      </c>
      <c r="S8" s="164">
        <f t="shared" si="2"/>
        <v>9.661256682568984E-3</v>
      </c>
      <c r="T8" s="141">
        <v>26031</v>
      </c>
      <c r="U8" s="162">
        <v>409</v>
      </c>
      <c r="V8" s="163">
        <f t="shared" si="14"/>
        <v>0.27339572192513367</v>
      </c>
      <c r="W8" s="164">
        <f t="shared" si="3"/>
        <v>1.5712035649802159E-2</v>
      </c>
      <c r="X8" s="141">
        <v>10974</v>
      </c>
      <c r="Y8" s="162">
        <v>241</v>
      </c>
      <c r="Z8" s="163">
        <f t="shared" si="17"/>
        <v>0.16109625668449198</v>
      </c>
      <c r="AA8" s="164">
        <f t="shared" si="4"/>
        <v>2.1960998724257337E-2</v>
      </c>
      <c r="AB8" s="141">
        <v>4079</v>
      </c>
      <c r="AC8" s="162">
        <v>121</v>
      </c>
      <c r="AD8" s="163">
        <f t="shared" si="15"/>
        <v>8.0882352941176475E-2</v>
      </c>
      <c r="AE8" s="164">
        <f t="shared" si="5"/>
        <v>2.9664133366021084E-2</v>
      </c>
      <c r="AF8" s="141">
        <f t="shared" si="6"/>
        <v>130081</v>
      </c>
      <c r="AG8" s="162">
        <f t="shared" si="7"/>
        <v>1496</v>
      </c>
      <c r="AH8" s="163">
        <f t="shared" si="8"/>
        <v>1</v>
      </c>
      <c r="AI8" s="165">
        <f t="shared" si="16"/>
        <v>1.1500526594967751E-2</v>
      </c>
      <c r="AK8" s="38" t="s">
        <v>21</v>
      </c>
    </row>
    <row r="9" spans="2:37" s="3" customFormat="1">
      <c r="B9" s="161">
        <v>5</v>
      </c>
      <c r="C9" s="11" t="s">
        <v>25</v>
      </c>
      <c r="D9" s="141">
        <v>132</v>
      </c>
      <c r="E9" s="162">
        <v>14</v>
      </c>
      <c r="F9" s="163">
        <f t="shared" si="9"/>
        <v>7.5390414647280562E-3</v>
      </c>
      <c r="G9" s="164">
        <f t="shared" si="10"/>
        <v>0.10606060606060606</v>
      </c>
      <c r="H9" s="141">
        <v>571</v>
      </c>
      <c r="I9" s="162">
        <v>44</v>
      </c>
      <c r="J9" s="163">
        <f t="shared" si="11"/>
        <v>2.3694130317716746E-2</v>
      </c>
      <c r="K9" s="164">
        <f t="shared" si="0"/>
        <v>7.7057793345008757E-2</v>
      </c>
      <c r="L9" s="141">
        <v>37977</v>
      </c>
      <c r="M9" s="162">
        <v>310</v>
      </c>
      <c r="N9" s="163">
        <f t="shared" si="12"/>
        <v>0.16693591814754982</v>
      </c>
      <c r="O9" s="164">
        <f t="shared" si="1"/>
        <v>8.1628354003739113E-3</v>
      </c>
      <c r="P9" s="141">
        <v>32614</v>
      </c>
      <c r="Q9" s="162">
        <v>448</v>
      </c>
      <c r="R9" s="163">
        <f t="shared" si="13"/>
        <v>0.2412493268712978</v>
      </c>
      <c r="S9" s="164">
        <f t="shared" si="2"/>
        <v>1.3736432207027657E-2</v>
      </c>
      <c r="T9" s="141">
        <v>20551</v>
      </c>
      <c r="U9" s="162">
        <v>463</v>
      </c>
      <c r="V9" s="163">
        <f t="shared" si="14"/>
        <v>0.24932687129779213</v>
      </c>
      <c r="W9" s="164">
        <f t="shared" si="3"/>
        <v>2.2529317308160188E-2</v>
      </c>
      <c r="X9" s="141">
        <v>9937</v>
      </c>
      <c r="Y9" s="162">
        <v>363</v>
      </c>
      <c r="Z9" s="163">
        <f t="shared" si="17"/>
        <v>0.19547657512116318</v>
      </c>
      <c r="AA9" s="164">
        <f t="shared" si="4"/>
        <v>3.6530139881251887E-2</v>
      </c>
      <c r="AB9" s="141">
        <v>3790</v>
      </c>
      <c r="AC9" s="162">
        <v>215</v>
      </c>
      <c r="AD9" s="163">
        <f t="shared" si="15"/>
        <v>0.11577813677975229</v>
      </c>
      <c r="AE9" s="164">
        <f t="shared" si="5"/>
        <v>5.6728232189973617E-2</v>
      </c>
      <c r="AF9" s="141">
        <f t="shared" si="6"/>
        <v>105572</v>
      </c>
      <c r="AG9" s="162">
        <f t="shared" si="7"/>
        <v>1857</v>
      </c>
      <c r="AH9" s="163">
        <f t="shared" si="8"/>
        <v>1</v>
      </c>
      <c r="AI9" s="165">
        <f t="shared" si="16"/>
        <v>1.7589891259045958E-2</v>
      </c>
      <c r="AK9" s="38" t="s">
        <v>25</v>
      </c>
    </row>
    <row r="10" spans="2:37" s="3" customFormat="1">
      <c r="B10" s="161">
        <v>6</v>
      </c>
      <c r="C10" s="11" t="s">
        <v>35</v>
      </c>
      <c r="D10" s="141">
        <v>404</v>
      </c>
      <c r="E10" s="162">
        <v>27</v>
      </c>
      <c r="F10" s="163">
        <f t="shared" si="9"/>
        <v>9.4903339191564143E-3</v>
      </c>
      <c r="G10" s="164">
        <f t="shared" si="10"/>
        <v>6.6831683168316836E-2</v>
      </c>
      <c r="H10" s="141">
        <v>1180</v>
      </c>
      <c r="I10" s="162">
        <v>75</v>
      </c>
      <c r="J10" s="163">
        <f t="shared" si="11"/>
        <v>2.6362038664323375E-2</v>
      </c>
      <c r="K10" s="164">
        <f t="shared" si="0"/>
        <v>6.3559322033898302E-2</v>
      </c>
      <c r="L10" s="141">
        <v>47393</v>
      </c>
      <c r="M10" s="162">
        <v>442</v>
      </c>
      <c r="N10" s="163">
        <f t="shared" si="12"/>
        <v>0.15536028119507908</v>
      </c>
      <c r="O10" s="164">
        <f t="shared" si="1"/>
        <v>9.3262718122929539E-3</v>
      </c>
      <c r="P10" s="141">
        <v>41020</v>
      </c>
      <c r="Q10" s="162">
        <v>670</v>
      </c>
      <c r="R10" s="163">
        <f t="shared" si="13"/>
        <v>0.23550087873462214</v>
      </c>
      <c r="S10" s="164">
        <f t="shared" si="2"/>
        <v>1.6333495855680155E-2</v>
      </c>
      <c r="T10" s="141">
        <v>25574</v>
      </c>
      <c r="U10" s="162">
        <v>756</v>
      </c>
      <c r="V10" s="163">
        <f t="shared" si="14"/>
        <v>0.26572934973637963</v>
      </c>
      <c r="W10" s="164">
        <f t="shared" si="3"/>
        <v>2.9561273168061314E-2</v>
      </c>
      <c r="X10" s="141">
        <v>12169</v>
      </c>
      <c r="Y10" s="162">
        <v>548</v>
      </c>
      <c r="Z10" s="163">
        <f t="shared" si="17"/>
        <v>0.19261862917398945</v>
      </c>
      <c r="AA10" s="164">
        <f t="shared" si="4"/>
        <v>4.5032459528309636E-2</v>
      </c>
      <c r="AB10" s="141">
        <v>4851</v>
      </c>
      <c r="AC10" s="162">
        <v>327</v>
      </c>
      <c r="AD10" s="163">
        <f t="shared" si="15"/>
        <v>0.11493848857644991</v>
      </c>
      <c r="AE10" s="164">
        <f t="shared" si="5"/>
        <v>6.7408781694495976E-2</v>
      </c>
      <c r="AF10" s="141">
        <f t="shared" si="6"/>
        <v>132591</v>
      </c>
      <c r="AG10" s="162">
        <f t="shared" si="7"/>
        <v>2845</v>
      </c>
      <c r="AH10" s="163">
        <f t="shared" si="8"/>
        <v>1</v>
      </c>
      <c r="AI10" s="165">
        <f t="shared" si="16"/>
        <v>2.145696163389672E-2</v>
      </c>
      <c r="AK10" s="38" t="s">
        <v>35</v>
      </c>
    </row>
    <row r="11" spans="2:37" s="3" customFormat="1">
      <c r="B11" s="161">
        <v>7</v>
      </c>
      <c r="C11" s="11" t="s">
        <v>44</v>
      </c>
      <c r="D11" s="142">
        <v>480</v>
      </c>
      <c r="E11" s="145">
        <v>42</v>
      </c>
      <c r="F11" s="163">
        <f t="shared" si="9"/>
        <v>1.0810810810810811E-2</v>
      </c>
      <c r="G11" s="165">
        <f t="shared" si="10"/>
        <v>8.7499999999999994E-2</v>
      </c>
      <c r="H11" s="142">
        <v>1188</v>
      </c>
      <c r="I11" s="145">
        <v>108</v>
      </c>
      <c r="J11" s="163">
        <f t="shared" si="11"/>
        <v>2.7799227799227798E-2</v>
      </c>
      <c r="K11" s="165">
        <f t="shared" si="0"/>
        <v>9.0909090909090912E-2</v>
      </c>
      <c r="L11" s="142">
        <v>48776</v>
      </c>
      <c r="M11" s="145">
        <v>637</v>
      </c>
      <c r="N11" s="163">
        <f t="shared" si="12"/>
        <v>0.16396396396396395</v>
      </c>
      <c r="O11" s="165">
        <f t="shared" si="1"/>
        <v>1.3059701492537313E-2</v>
      </c>
      <c r="P11" s="142">
        <v>41034</v>
      </c>
      <c r="Q11" s="145">
        <v>961</v>
      </c>
      <c r="R11" s="163">
        <f t="shared" si="13"/>
        <v>0.24736164736164737</v>
      </c>
      <c r="S11" s="165">
        <f t="shared" si="2"/>
        <v>2.3419603255836623E-2</v>
      </c>
      <c r="T11" s="142">
        <v>26278</v>
      </c>
      <c r="U11" s="145">
        <v>1020</v>
      </c>
      <c r="V11" s="163">
        <f t="shared" si="14"/>
        <v>0.26254826254826252</v>
      </c>
      <c r="W11" s="165">
        <f t="shared" si="3"/>
        <v>3.8815739401780958E-2</v>
      </c>
      <c r="X11" s="142">
        <v>12549</v>
      </c>
      <c r="Y11" s="145">
        <v>744</v>
      </c>
      <c r="Z11" s="163">
        <f t="shared" si="17"/>
        <v>0.1915057915057915</v>
      </c>
      <c r="AA11" s="165">
        <f t="shared" si="4"/>
        <v>5.9287592636863493E-2</v>
      </c>
      <c r="AB11" s="142">
        <v>4608</v>
      </c>
      <c r="AC11" s="145">
        <v>373</v>
      </c>
      <c r="AD11" s="163">
        <f t="shared" si="15"/>
        <v>9.6010296010296009E-2</v>
      </c>
      <c r="AE11" s="165">
        <f t="shared" si="5"/>
        <v>8.0946180555555552E-2</v>
      </c>
      <c r="AF11" s="142">
        <f t="shared" si="6"/>
        <v>134913</v>
      </c>
      <c r="AG11" s="145">
        <f t="shared" si="7"/>
        <v>3885</v>
      </c>
      <c r="AH11" s="163">
        <f t="shared" si="8"/>
        <v>1</v>
      </c>
      <c r="AI11" s="165">
        <f t="shared" si="16"/>
        <v>2.879633541615708E-2</v>
      </c>
      <c r="AK11" s="38" t="s">
        <v>44</v>
      </c>
    </row>
    <row r="12" spans="2:37" s="3" customFormat="1" ht="14.25" thickBot="1">
      <c r="B12" s="161">
        <v>8</v>
      </c>
      <c r="C12" s="11" t="s">
        <v>57</v>
      </c>
      <c r="D12" s="143">
        <v>905</v>
      </c>
      <c r="E12" s="166">
        <v>48</v>
      </c>
      <c r="F12" s="163">
        <f t="shared" si="9"/>
        <v>8.3550913838120102E-3</v>
      </c>
      <c r="G12" s="167">
        <f t="shared" si="10"/>
        <v>5.3038674033149172E-2</v>
      </c>
      <c r="H12" s="143">
        <v>3113</v>
      </c>
      <c r="I12" s="166">
        <v>173</v>
      </c>
      <c r="J12" s="163">
        <f t="shared" si="11"/>
        <v>3.0113141862489121E-2</v>
      </c>
      <c r="K12" s="167">
        <f t="shared" si="0"/>
        <v>5.5573401863154515E-2</v>
      </c>
      <c r="L12" s="143">
        <v>119459</v>
      </c>
      <c r="M12" s="166">
        <v>878</v>
      </c>
      <c r="N12" s="163">
        <f t="shared" si="12"/>
        <v>0.15282854656222802</v>
      </c>
      <c r="O12" s="167">
        <f t="shared" si="1"/>
        <v>7.3498020241254325E-3</v>
      </c>
      <c r="P12" s="143">
        <v>110261</v>
      </c>
      <c r="Q12" s="166">
        <v>1258</v>
      </c>
      <c r="R12" s="163">
        <f t="shared" si="13"/>
        <v>0.21897302001740643</v>
      </c>
      <c r="S12" s="167">
        <f t="shared" si="2"/>
        <v>1.1409292496893734E-2</v>
      </c>
      <c r="T12" s="143">
        <v>79282</v>
      </c>
      <c r="U12" s="166">
        <v>1617</v>
      </c>
      <c r="V12" s="163">
        <f t="shared" si="14"/>
        <v>0.2814621409921671</v>
      </c>
      <c r="W12" s="167">
        <f t="shared" si="3"/>
        <v>2.0395550061804699E-2</v>
      </c>
      <c r="X12" s="143">
        <v>39301</v>
      </c>
      <c r="Y12" s="166">
        <v>1149</v>
      </c>
      <c r="Z12" s="163">
        <f t="shared" si="17"/>
        <v>0.2</v>
      </c>
      <c r="AA12" s="167">
        <f t="shared" si="4"/>
        <v>2.9235897305412074E-2</v>
      </c>
      <c r="AB12" s="143">
        <v>15269</v>
      </c>
      <c r="AC12" s="166">
        <v>622</v>
      </c>
      <c r="AD12" s="163">
        <f t="shared" si="15"/>
        <v>0.1082680591818973</v>
      </c>
      <c r="AE12" s="167">
        <f t="shared" si="5"/>
        <v>4.073613203222215E-2</v>
      </c>
      <c r="AF12" s="143">
        <f>SUM(D12,H12,L12,P12,T12,X12,AB12)</f>
        <v>367590</v>
      </c>
      <c r="AG12" s="166">
        <f t="shared" si="7"/>
        <v>5745</v>
      </c>
      <c r="AH12" s="163">
        <f t="shared" si="8"/>
        <v>1</v>
      </c>
      <c r="AI12" s="164">
        <f t="shared" si="16"/>
        <v>1.5628825593732146E-2</v>
      </c>
      <c r="AK12" s="38" t="s">
        <v>57</v>
      </c>
    </row>
    <row r="13" spans="2:37" s="3" customFormat="1" ht="14.25" thickTop="1">
      <c r="B13" s="289" t="s">
        <v>0</v>
      </c>
      <c r="C13" s="290"/>
      <c r="D13" s="168">
        <v>2443</v>
      </c>
      <c r="E13" s="150">
        <v>182</v>
      </c>
      <c r="F13" s="130">
        <f t="shared" si="9"/>
        <v>8.3051930272884916E-3</v>
      </c>
      <c r="G13" s="17">
        <f>IFERROR(E13/D13,0)</f>
        <v>7.4498567335243557E-2</v>
      </c>
      <c r="H13" s="168">
        <v>8023</v>
      </c>
      <c r="I13" s="150">
        <v>524</v>
      </c>
      <c r="J13" s="130">
        <f t="shared" si="11"/>
        <v>2.3911654649995437E-2</v>
      </c>
      <c r="K13" s="17">
        <f t="shared" si="0"/>
        <v>6.5312227346379162E-2</v>
      </c>
      <c r="L13" s="168">
        <v>462860</v>
      </c>
      <c r="M13" s="150">
        <v>3632</v>
      </c>
      <c r="N13" s="130">
        <f>IFERROR(M13/AG13,0)</f>
        <v>0.1657387971159989</v>
      </c>
      <c r="O13" s="17">
        <f t="shared" si="1"/>
        <v>7.8468651428077602E-3</v>
      </c>
      <c r="P13" s="168">
        <v>402345</v>
      </c>
      <c r="Q13" s="150">
        <v>5273</v>
      </c>
      <c r="R13" s="130">
        <f t="shared" si="13"/>
        <v>0.24062243314775941</v>
      </c>
      <c r="S13" s="17">
        <f t="shared" si="2"/>
        <v>1.3105668021225566E-2</v>
      </c>
      <c r="T13" s="168">
        <v>259897</v>
      </c>
      <c r="U13" s="150">
        <v>5899</v>
      </c>
      <c r="V13" s="130">
        <f>IFERROR(U13/AG13,0)</f>
        <v>0.2691886465273341</v>
      </c>
      <c r="W13" s="17">
        <f t="shared" si="3"/>
        <v>2.2697453221853271E-2</v>
      </c>
      <c r="X13" s="168">
        <v>121354</v>
      </c>
      <c r="Y13" s="150">
        <v>4153</v>
      </c>
      <c r="Z13" s="130">
        <f t="shared" si="17"/>
        <v>0.18951355297983025</v>
      </c>
      <c r="AA13" s="17">
        <f t="shared" si="4"/>
        <v>3.4222192923183417E-2</v>
      </c>
      <c r="AB13" s="168">
        <v>46223</v>
      </c>
      <c r="AC13" s="150">
        <v>2251</v>
      </c>
      <c r="AD13" s="130">
        <f t="shared" si="15"/>
        <v>0.10271972255179337</v>
      </c>
      <c r="AE13" s="17">
        <f t="shared" si="5"/>
        <v>4.8698699781494062E-2</v>
      </c>
      <c r="AF13" s="168">
        <f>SUM(D13,H13,L13,P13,T13,X13,AB13)</f>
        <v>1303145</v>
      </c>
      <c r="AG13" s="150">
        <f t="shared" si="7"/>
        <v>21914</v>
      </c>
      <c r="AH13" s="130">
        <f t="shared" si="8"/>
        <v>1</v>
      </c>
      <c r="AI13" s="17">
        <f>IFERROR(AG13/AF13,0)</f>
        <v>1.6816240709974714E-2</v>
      </c>
      <c r="AK13" s="38" t="s">
        <v>0</v>
      </c>
    </row>
    <row r="14" spans="2:37" s="3" customFormat="1">
      <c r="B14" s="169"/>
    </row>
    <row r="15" spans="2:37" s="3" customFormat="1">
      <c r="B15" s="169"/>
    </row>
    <row r="16" spans="2:37" s="3" customFormat="1">
      <c r="B16" s="9"/>
    </row>
    <row r="17" spans="2:2" s="3" customFormat="1">
      <c r="B17" s="9"/>
    </row>
    <row r="18" spans="2:2" s="3" customFormat="1">
      <c r="B18" s="15"/>
    </row>
    <row r="19" spans="2:2" s="3" customFormat="1">
      <c r="B19" s="15"/>
    </row>
    <row r="20" spans="2:2" s="3" customFormat="1">
      <c r="B20" s="9"/>
    </row>
    <row r="21" spans="2:2" s="3" customFormat="1">
      <c r="B21" s="9"/>
    </row>
    <row r="22" spans="2:2">
      <c r="B22" s="15"/>
    </row>
  </sheetData>
  <customSheetViews>
    <customSheetView guid="{637B1C33-F0B9-40A6-9BF1-AD79E7C69DA0}" showGridLines="0">
      <selection activeCell="D13" sqref="D13"/>
    </customSheetView>
  </customSheetViews>
  <mergeCells count="11">
    <mergeCell ref="AF3:AI3"/>
    <mergeCell ref="H3:K3"/>
    <mergeCell ref="L3:O3"/>
    <mergeCell ref="P3:S3"/>
    <mergeCell ref="T3:W3"/>
    <mergeCell ref="X3:AA3"/>
    <mergeCell ref="B13:C13"/>
    <mergeCell ref="C3:C4"/>
    <mergeCell ref="D3:G3"/>
    <mergeCell ref="AB3:AE3"/>
    <mergeCell ref="B3:B4"/>
  </mergeCells>
  <phoneticPr fontId="3"/>
  <pageMargins left="0.70866141732283472" right="0.19685039370078741" top="0.59055118110236227" bottom="0.59055118110236227" header="0.31496062992125984" footer="0.31496062992125984"/>
  <pageSetup paperSize="8" scale="67" fitToHeight="0" orientation="landscape" r:id="rId1"/>
  <headerFooter>
    <oddHeader>&amp;R&amp;"ＭＳ 明朝,標準"&amp;12 1.基礎統計</oddHeader>
  </headerFooter>
  <ignoredErrors>
    <ignoredError sqref="F5:G5 J5:K5 N5:O5 R5:S5 V5:W5 Z5:AA5 AD5:AG5 F6:G6 J6:K6 N6:O6 R6:S6 V6:W6 Z6:AA6 AD6:AG6 F7:G7 J7:K7 N7:O7 R7:S7 V7:W7 Z7:AA7 AD7:AG7 F8:G8 J8:K8 N8:O8 R8:S8 V8:W8 Z8:AA8 AD8:AG8 F9:G9 J9:K9 N9:O9 R9:S9 V9:W9 Z9:AA9 AD9:AG9 F10:G10 J10:K10 N10:O10 R10:S10 V10:W10 Z10:AA10 AD10:AG10 F11:G11 J11:K11 N11:O11 R11:S11 V11:W11 Z11:AA11 AD11:AG11 F12:G12 J12:K12 N12:O12 R12:S12 V12:W12 Z12:AA12 AD12:AG12 F13:G13 J13:K13 N13:O13 R13:S13 V13:W13 Z13:AA13 AD13:AG13" emptyCellReferenc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2:2" ht="16.5" customHeight="1">
      <c r="B1" s="16" t="s">
        <v>236</v>
      </c>
    </row>
    <row r="2" spans="2:2" ht="16.5" customHeight="1">
      <c r="B2" s="16" t="s">
        <v>225</v>
      </c>
    </row>
  </sheetData>
  <customSheetViews>
    <customSheetView guid="{637B1C33-F0B9-40A6-9BF1-AD79E7C69DA0}" showGridLines="0" topLeftCell="A31"/>
  </customSheetView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DM79"/>
  <sheetViews>
    <sheetView showGridLines="0" zoomScaleNormal="100" zoomScaleSheetLayoutView="75" workbookViewId="0"/>
  </sheetViews>
  <sheetFormatPr defaultColWidth="9" defaultRowHeight="13.5"/>
  <cols>
    <col min="1" max="1" width="4.625" style="3" customWidth="1"/>
    <col min="2" max="2" width="3.25" style="3" customWidth="1"/>
    <col min="3" max="3" width="10.125" style="3" customWidth="1"/>
    <col min="4" max="35" width="8.75" style="3" customWidth="1"/>
    <col min="36" max="37" width="9" style="3"/>
    <col min="38" max="38" width="3.125" style="3" customWidth="1"/>
    <col min="39" max="39" width="10.125" style="3" customWidth="1"/>
    <col min="40" max="72" width="9" style="3"/>
    <col min="73" max="73" width="10.125" style="3" customWidth="1"/>
    <col min="74" max="75" width="9" style="3"/>
    <col min="76" max="76" width="10.5" style="3" bestFit="1" customWidth="1"/>
    <col min="77" max="78" width="9" style="3"/>
    <col min="79" max="79" width="10.25" style="3" bestFit="1" customWidth="1"/>
    <col min="80" max="81" width="9" style="3"/>
    <col min="82" max="82" width="10.25" style="3" bestFit="1" customWidth="1"/>
    <col min="83" max="84" width="9" style="3"/>
    <col min="85" max="85" width="10.25" style="3" bestFit="1" customWidth="1"/>
    <col min="86" max="87" width="9" style="3"/>
    <col min="88" max="88" width="10.25" style="3" bestFit="1" customWidth="1"/>
    <col min="89" max="90" width="9" style="3"/>
    <col min="91" max="91" width="10.25" style="3" bestFit="1" customWidth="1"/>
    <col min="92" max="93" width="9" style="3"/>
    <col min="94" max="94" width="10.25" style="3" bestFit="1" customWidth="1"/>
    <col min="95" max="95" width="9" style="3"/>
    <col min="96" max="116" width="9" style="1"/>
    <col min="117" max="16384" width="9" style="3"/>
  </cols>
  <sheetData>
    <row r="1" spans="1:117" ht="16.5" customHeight="1">
      <c r="B1" s="170" t="s">
        <v>235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L1" s="248" t="s">
        <v>118</v>
      </c>
      <c r="BW1" s="259"/>
      <c r="BX1" s="258"/>
      <c r="CH1" s="257"/>
    </row>
    <row r="2" spans="1:117" ht="16.5" customHeight="1">
      <c r="B2" s="170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L2" s="4" t="s">
        <v>197</v>
      </c>
      <c r="BU2" s="299"/>
      <c r="BV2" s="298" t="s">
        <v>200</v>
      </c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R2" s="305" t="s">
        <v>0</v>
      </c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7"/>
    </row>
    <row r="3" spans="1:117" ht="16.5" customHeight="1">
      <c r="A3" s="99"/>
      <c r="B3" s="318"/>
      <c r="C3" s="318" t="s">
        <v>139</v>
      </c>
      <c r="D3" s="319" t="s">
        <v>69</v>
      </c>
      <c r="E3" s="320"/>
      <c r="F3" s="320"/>
      <c r="G3" s="321"/>
      <c r="H3" s="319" t="s">
        <v>70</v>
      </c>
      <c r="I3" s="320"/>
      <c r="J3" s="320"/>
      <c r="K3" s="321"/>
      <c r="L3" s="319" t="s">
        <v>71</v>
      </c>
      <c r="M3" s="320"/>
      <c r="N3" s="320"/>
      <c r="O3" s="321"/>
      <c r="P3" s="319" t="s">
        <v>72</v>
      </c>
      <c r="Q3" s="320"/>
      <c r="R3" s="320"/>
      <c r="S3" s="321"/>
      <c r="T3" s="319" t="s">
        <v>73</v>
      </c>
      <c r="U3" s="320"/>
      <c r="V3" s="320"/>
      <c r="W3" s="321"/>
      <c r="X3" s="315" t="s">
        <v>74</v>
      </c>
      <c r="Y3" s="316"/>
      <c r="Z3" s="316"/>
      <c r="AA3" s="317"/>
      <c r="AB3" s="319" t="s">
        <v>76</v>
      </c>
      <c r="AC3" s="320"/>
      <c r="AD3" s="320"/>
      <c r="AE3" s="321"/>
      <c r="AF3" s="319" t="s">
        <v>75</v>
      </c>
      <c r="AG3" s="320"/>
      <c r="AH3" s="320"/>
      <c r="AI3" s="321"/>
      <c r="AL3" s="322"/>
      <c r="AM3" s="298" t="s">
        <v>139</v>
      </c>
      <c r="AN3" s="309" t="s">
        <v>69</v>
      </c>
      <c r="AO3" s="310"/>
      <c r="AP3" s="310"/>
      <c r="AQ3" s="311"/>
      <c r="AR3" s="309" t="s">
        <v>70</v>
      </c>
      <c r="AS3" s="310"/>
      <c r="AT3" s="310"/>
      <c r="AU3" s="311"/>
      <c r="AV3" s="309" t="s">
        <v>71</v>
      </c>
      <c r="AW3" s="310"/>
      <c r="AX3" s="310"/>
      <c r="AY3" s="311"/>
      <c r="AZ3" s="309" t="s">
        <v>72</v>
      </c>
      <c r="BA3" s="310"/>
      <c r="BB3" s="310"/>
      <c r="BC3" s="311"/>
      <c r="BD3" s="309" t="s">
        <v>73</v>
      </c>
      <c r="BE3" s="310"/>
      <c r="BF3" s="310"/>
      <c r="BG3" s="311"/>
      <c r="BH3" s="312" t="s">
        <v>74</v>
      </c>
      <c r="BI3" s="313"/>
      <c r="BJ3" s="313"/>
      <c r="BK3" s="314"/>
      <c r="BL3" s="309" t="s">
        <v>76</v>
      </c>
      <c r="BM3" s="310"/>
      <c r="BN3" s="310"/>
      <c r="BO3" s="311"/>
      <c r="BP3" s="309" t="s">
        <v>75</v>
      </c>
      <c r="BQ3" s="310"/>
      <c r="BR3" s="310"/>
      <c r="BS3" s="311"/>
      <c r="BT3" s="226"/>
      <c r="BU3" s="300"/>
      <c r="BV3" s="302" t="s">
        <v>69</v>
      </c>
      <c r="BW3" s="303"/>
      <c r="BX3" s="304"/>
      <c r="BY3" s="302" t="s">
        <v>70</v>
      </c>
      <c r="BZ3" s="303"/>
      <c r="CA3" s="304"/>
      <c r="CB3" s="302" t="s">
        <v>71</v>
      </c>
      <c r="CC3" s="303"/>
      <c r="CD3" s="304"/>
      <c r="CE3" s="302" t="s">
        <v>72</v>
      </c>
      <c r="CF3" s="303"/>
      <c r="CG3" s="304"/>
      <c r="CH3" s="302" t="s">
        <v>73</v>
      </c>
      <c r="CI3" s="303"/>
      <c r="CJ3" s="304"/>
      <c r="CK3" s="302" t="s">
        <v>74</v>
      </c>
      <c r="CL3" s="303"/>
      <c r="CM3" s="304"/>
      <c r="CN3" s="302" t="s">
        <v>76</v>
      </c>
      <c r="CO3" s="303"/>
      <c r="CP3" s="304"/>
      <c r="CR3" s="302" t="s">
        <v>69</v>
      </c>
      <c r="CS3" s="303"/>
      <c r="CT3" s="304"/>
      <c r="CU3" s="302" t="s">
        <v>70</v>
      </c>
      <c r="CV3" s="303"/>
      <c r="CW3" s="304"/>
      <c r="CX3" s="302" t="s">
        <v>71</v>
      </c>
      <c r="CY3" s="303"/>
      <c r="CZ3" s="304"/>
      <c r="DA3" s="302" t="s">
        <v>72</v>
      </c>
      <c r="DB3" s="303"/>
      <c r="DC3" s="304"/>
      <c r="DD3" s="302" t="s">
        <v>73</v>
      </c>
      <c r="DE3" s="303"/>
      <c r="DF3" s="304"/>
      <c r="DG3" s="302" t="s">
        <v>74</v>
      </c>
      <c r="DH3" s="303"/>
      <c r="DI3" s="304"/>
      <c r="DJ3" s="302" t="s">
        <v>76</v>
      </c>
      <c r="DK3" s="303"/>
      <c r="DL3" s="304"/>
      <c r="DM3" s="308"/>
    </row>
    <row r="4" spans="1:117" ht="57" customHeight="1">
      <c r="A4" s="99"/>
      <c r="B4" s="318"/>
      <c r="C4" s="318"/>
      <c r="D4" s="176" t="s">
        <v>168</v>
      </c>
      <c r="E4" s="177" t="s">
        <v>167</v>
      </c>
      <c r="F4" s="128" t="s">
        <v>156</v>
      </c>
      <c r="G4" s="127" t="s">
        <v>250</v>
      </c>
      <c r="H4" s="176" t="s">
        <v>168</v>
      </c>
      <c r="I4" s="177" t="s">
        <v>167</v>
      </c>
      <c r="J4" s="128" t="s">
        <v>156</v>
      </c>
      <c r="K4" s="127" t="s">
        <v>250</v>
      </c>
      <c r="L4" s="176" t="s">
        <v>168</v>
      </c>
      <c r="M4" s="177" t="s">
        <v>167</v>
      </c>
      <c r="N4" s="128" t="s">
        <v>156</v>
      </c>
      <c r="O4" s="127" t="s">
        <v>250</v>
      </c>
      <c r="P4" s="176" t="s">
        <v>168</v>
      </c>
      <c r="Q4" s="177" t="s">
        <v>167</v>
      </c>
      <c r="R4" s="128" t="s">
        <v>156</v>
      </c>
      <c r="S4" s="127" t="s">
        <v>250</v>
      </c>
      <c r="T4" s="176" t="s">
        <v>168</v>
      </c>
      <c r="U4" s="177" t="s">
        <v>167</v>
      </c>
      <c r="V4" s="128" t="s">
        <v>156</v>
      </c>
      <c r="W4" s="127" t="s">
        <v>250</v>
      </c>
      <c r="X4" s="176" t="s">
        <v>168</v>
      </c>
      <c r="Y4" s="177" t="s">
        <v>167</v>
      </c>
      <c r="Z4" s="128" t="s">
        <v>156</v>
      </c>
      <c r="AA4" s="127" t="s">
        <v>250</v>
      </c>
      <c r="AB4" s="176" t="s">
        <v>168</v>
      </c>
      <c r="AC4" s="177" t="s">
        <v>167</v>
      </c>
      <c r="AD4" s="128" t="s">
        <v>156</v>
      </c>
      <c r="AE4" s="127" t="s">
        <v>250</v>
      </c>
      <c r="AF4" s="176" t="s">
        <v>168</v>
      </c>
      <c r="AG4" s="177" t="s">
        <v>167</v>
      </c>
      <c r="AH4" s="128" t="s">
        <v>156</v>
      </c>
      <c r="AI4" s="127" t="s">
        <v>250</v>
      </c>
      <c r="AL4" s="322"/>
      <c r="AM4" s="298"/>
      <c r="AN4" s="227" t="s">
        <v>168</v>
      </c>
      <c r="AO4" s="228" t="s">
        <v>167</v>
      </c>
      <c r="AP4" s="229" t="s">
        <v>156</v>
      </c>
      <c r="AQ4" s="230" t="s">
        <v>250</v>
      </c>
      <c r="AR4" s="227" t="s">
        <v>168</v>
      </c>
      <c r="AS4" s="228" t="s">
        <v>167</v>
      </c>
      <c r="AT4" s="229" t="s">
        <v>156</v>
      </c>
      <c r="AU4" s="230" t="s">
        <v>250</v>
      </c>
      <c r="AV4" s="227" t="s">
        <v>168</v>
      </c>
      <c r="AW4" s="228" t="s">
        <v>167</v>
      </c>
      <c r="AX4" s="229" t="s">
        <v>156</v>
      </c>
      <c r="AY4" s="230" t="s">
        <v>250</v>
      </c>
      <c r="AZ4" s="227" t="s">
        <v>168</v>
      </c>
      <c r="BA4" s="228" t="s">
        <v>167</v>
      </c>
      <c r="BB4" s="229" t="s">
        <v>156</v>
      </c>
      <c r="BC4" s="230" t="s">
        <v>250</v>
      </c>
      <c r="BD4" s="227" t="s">
        <v>168</v>
      </c>
      <c r="BE4" s="228" t="s">
        <v>167</v>
      </c>
      <c r="BF4" s="229" t="s">
        <v>156</v>
      </c>
      <c r="BG4" s="230" t="s">
        <v>250</v>
      </c>
      <c r="BH4" s="227" t="s">
        <v>168</v>
      </c>
      <c r="BI4" s="228" t="s">
        <v>167</v>
      </c>
      <c r="BJ4" s="229" t="s">
        <v>156</v>
      </c>
      <c r="BK4" s="230" t="s">
        <v>250</v>
      </c>
      <c r="BL4" s="227" t="s">
        <v>168</v>
      </c>
      <c r="BM4" s="228" t="s">
        <v>167</v>
      </c>
      <c r="BN4" s="229" t="s">
        <v>156</v>
      </c>
      <c r="BO4" s="230" t="s">
        <v>250</v>
      </c>
      <c r="BP4" s="227" t="s">
        <v>168</v>
      </c>
      <c r="BQ4" s="228" t="s">
        <v>167</v>
      </c>
      <c r="BR4" s="229" t="s">
        <v>156</v>
      </c>
      <c r="BS4" s="230" t="s">
        <v>250</v>
      </c>
      <c r="BT4" s="226"/>
      <c r="BU4" s="301"/>
      <c r="BV4" s="231" t="s">
        <v>196</v>
      </c>
      <c r="BW4" s="231" t="s">
        <v>198</v>
      </c>
      <c r="BX4" s="231" t="s">
        <v>199</v>
      </c>
      <c r="BY4" s="231" t="s">
        <v>196</v>
      </c>
      <c r="BZ4" s="231" t="s">
        <v>198</v>
      </c>
      <c r="CA4" s="231" t="s">
        <v>202</v>
      </c>
      <c r="CB4" s="231" t="s">
        <v>196</v>
      </c>
      <c r="CC4" s="231" t="s">
        <v>198</v>
      </c>
      <c r="CD4" s="231" t="s">
        <v>203</v>
      </c>
      <c r="CE4" s="231" t="s">
        <v>196</v>
      </c>
      <c r="CF4" s="231" t="s">
        <v>198</v>
      </c>
      <c r="CG4" s="231" t="s">
        <v>204</v>
      </c>
      <c r="CH4" s="231" t="s">
        <v>196</v>
      </c>
      <c r="CI4" s="231" t="s">
        <v>198</v>
      </c>
      <c r="CJ4" s="231" t="s">
        <v>205</v>
      </c>
      <c r="CK4" s="231" t="s">
        <v>196</v>
      </c>
      <c r="CL4" s="231" t="s">
        <v>198</v>
      </c>
      <c r="CM4" s="231" t="s">
        <v>206</v>
      </c>
      <c r="CN4" s="231" t="s">
        <v>196</v>
      </c>
      <c r="CO4" s="231" t="s">
        <v>198</v>
      </c>
      <c r="CP4" s="231" t="s">
        <v>207</v>
      </c>
      <c r="CR4" s="231" t="s">
        <v>196</v>
      </c>
      <c r="CS4" s="231" t="s">
        <v>198</v>
      </c>
      <c r="CT4" s="231" t="s">
        <v>201</v>
      </c>
      <c r="CU4" s="231" t="s">
        <v>196</v>
      </c>
      <c r="CV4" s="231" t="s">
        <v>198</v>
      </c>
      <c r="CW4" s="231" t="s">
        <v>201</v>
      </c>
      <c r="CX4" s="231" t="s">
        <v>196</v>
      </c>
      <c r="CY4" s="231" t="s">
        <v>198</v>
      </c>
      <c r="CZ4" s="231" t="s">
        <v>201</v>
      </c>
      <c r="DA4" s="231" t="s">
        <v>196</v>
      </c>
      <c r="DB4" s="231" t="s">
        <v>198</v>
      </c>
      <c r="DC4" s="231" t="s">
        <v>201</v>
      </c>
      <c r="DD4" s="231" t="s">
        <v>196</v>
      </c>
      <c r="DE4" s="231" t="s">
        <v>198</v>
      </c>
      <c r="DF4" s="231" t="s">
        <v>201</v>
      </c>
      <c r="DG4" s="231" t="s">
        <v>196</v>
      </c>
      <c r="DH4" s="231" t="s">
        <v>198</v>
      </c>
      <c r="DI4" s="231" t="s">
        <v>201</v>
      </c>
      <c r="DJ4" s="231" t="s">
        <v>196</v>
      </c>
      <c r="DK4" s="231" t="s">
        <v>198</v>
      </c>
      <c r="DL4" s="231" t="s">
        <v>201</v>
      </c>
      <c r="DM4" s="308"/>
    </row>
    <row r="5" spans="1:117">
      <c r="A5" s="99"/>
      <c r="B5" s="161">
        <v>1</v>
      </c>
      <c r="C5" s="96" t="s">
        <v>58</v>
      </c>
      <c r="D5" s="141">
        <v>905</v>
      </c>
      <c r="E5" s="162">
        <v>48</v>
      </c>
      <c r="F5" s="163">
        <f>IFERROR(E5/AG5,0)</f>
        <v>8.3550913838120102E-3</v>
      </c>
      <c r="G5" s="165">
        <f t="shared" ref="G5:G36" si="0">IFERROR(E5/D5,0)</f>
        <v>5.3038674033149172E-2</v>
      </c>
      <c r="H5" s="141">
        <v>3113</v>
      </c>
      <c r="I5" s="162">
        <v>173</v>
      </c>
      <c r="J5" s="163">
        <f>IFERROR(I5/AG5,0)</f>
        <v>3.0113141862489121E-2</v>
      </c>
      <c r="K5" s="165">
        <f t="shared" ref="K5:K36" si="1">IFERROR(I5/H5,0)</f>
        <v>5.5573401863154515E-2</v>
      </c>
      <c r="L5" s="141">
        <v>119459</v>
      </c>
      <c r="M5" s="162">
        <v>878</v>
      </c>
      <c r="N5" s="163">
        <f>IFERROR(M5/AG5,0)</f>
        <v>0.15282854656222802</v>
      </c>
      <c r="O5" s="165">
        <f t="shared" ref="O5:O36" si="2">IFERROR(M5/L5,0)</f>
        <v>7.3498020241254325E-3</v>
      </c>
      <c r="P5" s="141">
        <v>110261</v>
      </c>
      <c r="Q5" s="162">
        <v>1258</v>
      </c>
      <c r="R5" s="163">
        <f>IFERROR(Q5/AG5,0)</f>
        <v>0.21897302001740643</v>
      </c>
      <c r="S5" s="165">
        <f t="shared" ref="S5:S36" si="3">IFERROR(Q5/P5,0)</f>
        <v>1.1409292496893734E-2</v>
      </c>
      <c r="T5" s="141">
        <v>79282</v>
      </c>
      <c r="U5" s="162">
        <v>1617</v>
      </c>
      <c r="V5" s="163">
        <f>IFERROR(U5/AG5,0)</f>
        <v>0.2814621409921671</v>
      </c>
      <c r="W5" s="165">
        <f t="shared" ref="W5:W36" si="4">IFERROR(U5/T5,0)</f>
        <v>2.0395550061804699E-2</v>
      </c>
      <c r="X5" s="141">
        <v>39301</v>
      </c>
      <c r="Y5" s="162">
        <v>1149</v>
      </c>
      <c r="Z5" s="163">
        <f>IFERROR(Y5/AG5,0)</f>
        <v>0.2</v>
      </c>
      <c r="AA5" s="165">
        <f t="shared" ref="AA5:AA36" si="5">IFERROR(Y5/X5,0)</f>
        <v>2.9235897305412074E-2</v>
      </c>
      <c r="AB5" s="141">
        <v>15269</v>
      </c>
      <c r="AC5" s="162">
        <v>622</v>
      </c>
      <c r="AD5" s="163">
        <f>IFERROR(AC5/AG5,0)</f>
        <v>0.1082680591818973</v>
      </c>
      <c r="AE5" s="165">
        <f t="shared" ref="AE5:AE36" si="6">IFERROR(AC5/AB5,0)</f>
        <v>4.073613203222215E-2</v>
      </c>
      <c r="AF5" s="141">
        <f>SUM(D5,H5,L5,P5,T5,X5,AB5)</f>
        <v>367590</v>
      </c>
      <c r="AG5" s="162">
        <f>SUM(E5,I5,M5,Q5,U5,Y5,AC5)</f>
        <v>5745</v>
      </c>
      <c r="AH5" s="163">
        <f>IFERROR(AG5/AG5,0)</f>
        <v>1</v>
      </c>
      <c r="AI5" s="165">
        <f>IFERROR(AG5/AF5,0)</f>
        <v>1.5628825593732146E-2</v>
      </c>
      <c r="AL5" s="161">
        <v>1</v>
      </c>
      <c r="AM5" s="96" t="s">
        <v>58</v>
      </c>
      <c r="AN5" s="141">
        <v>1169</v>
      </c>
      <c r="AO5" s="162">
        <v>64</v>
      </c>
      <c r="AP5" s="163">
        <f>IFERROR(AO5/BQ5,0)</f>
        <v>1.0691613765452723E-2</v>
      </c>
      <c r="AQ5" s="165">
        <f t="shared" ref="AQ5:AQ68" si="7">IFERROR(AO5/AN5,0)</f>
        <v>5.4747647562018817E-2</v>
      </c>
      <c r="AR5" s="141">
        <v>3200</v>
      </c>
      <c r="AS5" s="162">
        <v>166</v>
      </c>
      <c r="AT5" s="163">
        <f>IFERROR(AS5/BQ5,0)</f>
        <v>2.7731373204143001E-2</v>
      </c>
      <c r="AU5" s="165">
        <f t="shared" ref="AU5:AU68" si="8">IFERROR(AS5/AR5,0)</f>
        <v>5.1874999999999998E-2</v>
      </c>
      <c r="AV5" s="141">
        <v>122918</v>
      </c>
      <c r="AW5" s="162">
        <v>974</v>
      </c>
      <c r="AX5" s="163">
        <f>IFERROR(AW5/BQ5,0)</f>
        <v>0.16271299699298364</v>
      </c>
      <c r="AY5" s="165">
        <f t="shared" ref="AY5:AY68" si="9">IFERROR(AW5/AV5,0)</f>
        <v>7.9239818415529056E-3</v>
      </c>
      <c r="AZ5" s="141">
        <v>106112</v>
      </c>
      <c r="BA5" s="162">
        <v>1367</v>
      </c>
      <c r="BB5" s="163">
        <f>IFERROR(BA5/BQ5,0)</f>
        <v>0.22836618777146675</v>
      </c>
      <c r="BC5" s="165">
        <f t="shared" ref="BC5:BC68" si="10">IFERROR(BA5/AZ5,0)</f>
        <v>1.2882614595898673E-2</v>
      </c>
      <c r="BD5" s="141">
        <v>76026</v>
      </c>
      <c r="BE5" s="162">
        <v>1617</v>
      </c>
      <c r="BF5" s="163">
        <f>IFERROR(BE5/BQ5,0)</f>
        <v>0.27013030404276644</v>
      </c>
      <c r="BG5" s="165">
        <f t="shared" ref="BG5:BG68" si="11">IFERROR(BE5/BD5,0)</f>
        <v>2.1269039539105042E-2</v>
      </c>
      <c r="BH5" s="141">
        <v>36496</v>
      </c>
      <c r="BI5" s="162">
        <v>1175</v>
      </c>
      <c r="BJ5" s="163">
        <f>IFERROR(BI5/BQ5,0)</f>
        <v>0.1962913464751086</v>
      </c>
      <c r="BK5" s="165">
        <f t="shared" ref="BK5:BK68" si="12">IFERROR(BI5/BH5,0)</f>
        <v>3.2195309074967121E-2</v>
      </c>
      <c r="BL5" s="141">
        <v>13674</v>
      </c>
      <c r="BM5" s="162">
        <v>623</v>
      </c>
      <c r="BN5" s="163">
        <f>IFERROR(BM5/BQ5,0)</f>
        <v>0.10407617774807885</v>
      </c>
      <c r="BO5" s="165">
        <f t="shared" ref="BO5:BO68" si="13">IFERROR(BM5/BL5,0)</f>
        <v>4.5560918531519674E-2</v>
      </c>
      <c r="BP5" s="141">
        <f>SUM(AN5,AR5,AV5,AZ5,BD5,BH5,BL5)</f>
        <v>359595</v>
      </c>
      <c r="BQ5" s="162">
        <f>SUM(AO5,AS5,AW5,BA5,BE5,BI5,BM5)</f>
        <v>5986</v>
      </c>
      <c r="BR5" s="163">
        <f>IFERROR(BQ5/BQ5,0)</f>
        <v>1</v>
      </c>
      <c r="BS5" s="165">
        <f>IFERROR(BQ5/BP5,0)</f>
        <v>1.6646505096010789E-2</v>
      </c>
      <c r="BT5" s="232">
        <v>1</v>
      </c>
      <c r="BU5" s="96" t="s">
        <v>58</v>
      </c>
      <c r="BV5" s="179">
        <f>F5</f>
        <v>8.3550913838120102E-3</v>
      </c>
      <c r="BW5" s="179">
        <f>AP5</f>
        <v>1.0691613765452723E-2</v>
      </c>
      <c r="BX5" s="233">
        <f>(ROUND(BV5,3)-ROUND(BW5,3))*100</f>
        <v>-0.29999999999999993</v>
      </c>
      <c r="BY5" s="179">
        <f>J5</f>
        <v>3.0113141862489121E-2</v>
      </c>
      <c r="BZ5" s="179">
        <f>AT5</f>
        <v>2.7731373204143001E-2</v>
      </c>
      <c r="CA5" s="233">
        <f>(ROUND(BY5,3)-ROUND(BZ5,3))*100</f>
        <v>0.19999999999999984</v>
      </c>
      <c r="CB5" s="179">
        <f>N5</f>
        <v>0.15282854656222802</v>
      </c>
      <c r="CC5" s="179">
        <f>AX5</f>
        <v>0.16271299699298364</v>
      </c>
      <c r="CD5" s="233">
        <f>(ROUND(CB5,3)-ROUND(CC5,3))*100</f>
        <v>-1.0000000000000009</v>
      </c>
      <c r="CE5" s="179">
        <f>R5</f>
        <v>0.21897302001740643</v>
      </c>
      <c r="CF5" s="179">
        <f>BB5</f>
        <v>0.22836618777146675</v>
      </c>
      <c r="CG5" s="233">
        <f>(ROUND(CE5,3)-ROUND(CF5,3))*100</f>
        <v>-0.9000000000000008</v>
      </c>
      <c r="CH5" s="179">
        <f>V5</f>
        <v>0.2814621409921671</v>
      </c>
      <c r="CI5" s="179">
        <f>BF5</f>
        <v>0.27013030404276644</v>
      </c>
      <c r="CJ5" s="233">
        <f>(ROUND(CH5,3)-ROUND(CI5,3))*100</f>
        <v>1.100000000000001</v>
      </c>
      <c r="CK5" s="179">
        <f>Z5</f>
        <v>0.2</v>
      </c>
      <c r="CL5" s="179">
        <f>BJ5</f>
        <v>0.1962913464751086</v>
      </c>
      <c r="CM5" s="233">
        <f>(ROUND(CK5,3)-ROUND(CL5,3))*100</f>
        <v>0.40000000000000036</v>
      </c>
      <c r="CN5" s="179">
        <f>AD5</f>
        <v>0.1082680591818973</v>
      </c>
      <c r="CO5" s="179">
        <f>BN5</f>
        <v>0.10407617774807885</v>
      </c>
      <c r="CP5" s="233">
        <f>(ROUND(CN5,3)-ROUND(CO5,3))*100</f>
        <v>0.40000000000000036</v>
      </c>
      <c r="CR5" s="179">
        <f>$F$79</f>
        <v>8.3051930272884916E-3</v>
      </c>
      <c r="CS5" s="179">
        <f>$AP$79</f>
        <v>1.0342541436464089E-2</v>
      </c>
      <c r="CT5" s="233">
        <f>(ROUND(CR5,3)-ROUND(CS5,3))*100</f>
        <v>-0.2</v>
      </c>
      <c r="CU5" s="179">
        <f>$J$79</f>
        <v>2.3911654649995437E-2</v>
      </c>
      <c r="CV5" s="179">
        <f>$AT$79</f>
        <v>2.2983425414364642E-2</v>
      </c>
      <c r="CW5" s="233">
        <f>(ROUND(CU5,3)-ROUND(CV5,3))*100</f>
        <v>0.10000000000000009</v>
      </c>
      <c r="CX5" s="179">
        <f>$N$79</f>
        <v>0.1657387971159989</v>
      </c>
      <c r="CY5" s="179">
        <f>$AX$79</f>
        <v>0.17834254143646408</v>
      </c>
      <c r="CZ5" s="233">
        <f>(ROUND(CX5,3)-ROUND(CY5,3))*100</f>
        <v>-1.1999999999999984</v>
      </c>
      <c r="DA5" s="179">
        <f>$R$79</f>
        <v>0.24062243314775941</v>
      </c>
      <c r="DB5" s="179">
        <f>$BB$79</f>
        <v>0.23849723756906077</v>
      </c>
      <c r="DC5" s="233">
        <f>(ROUND(DA5,3)-ROUND(DB5,3))*100</f>
        <v>0.30000000000000027</v>
      </c>
      <c r="DD5" s="179">
        <f>$V$79</f>
        <v>0.2691886465273341</v>
      </c>
      <c r="DE5" s="179">
        <f>$BF$79</f>
        <v>0.2665635359116022</v>
      </c>
      <c r="DF5" s="233">
        <f>(ROUND(DD5,3)-ROUND(DE5,3))*100</f>
        <v>0.20000000000000018</v>
      </c>
      <c r="DG5" s="179">
        <f>$Z$79</f>
        <v>0.18951355297983025</v>
      </c>
      <c r="DH5" s="179">
        <f>$BJ$79</f>
        <v>0.18744751381215469</v>
      </c>
      <c r="DI5" s="233">
        <f>(ROUND(DG5,3)-ROUND(DH5,3))*100</f>
        <v>0.30000000000000027</v>
      </c>
      <c r="DJ5" s="179">
        <f>$AD$79</f>
        <v>0.10271972255179337</v>
      </c>
      <c r="DK5" s="179">
        <f>$BN$79</f>
        <v>9.5823204419889507E-2</v>
      </c>
      <c r="DL5" s="233">
        <f>(ROUND(DJ5,3)-ROUND(DK5,3))*100</f>
        <v>0.69999999999999929</v>
      </c>
      <c r="DM5" s="207">
        <v>0</v>
      </c>
    </row>
    <row r="6" spans="1:117">
      <c r="A6" s="99"/>
      <c r="B6" s="161">
        <v>2</v>
      </c>
      <c r="C6" s="96" t="s">
        <v>121</v>
      </c>
      <c r="D6" s="141">
        <v>28</v>
      </c>
      <c r="E6" s="162">
        <v>1</v>
      </c>
      <c r="F6" s="163">
        <f t="shared" ref="F6:F69" si="14">IFERROR(E6/AG6,0)</f>
        <v>5.1546391752577319E-3</v>
      </c>
      <c r="G6" s="165">
        <f t="shared" si="0"/>
        <v>3.5714285714285712E-2</v>
      </c>
      <c r="H6" s="141">
        <v>119</v>
      </c>
      <c r="I6" s="162">
        <v>6</v>
      </c>
      <c r="J6" s="163">
        <f>IFERROR(I6/AG6,0)</f>
        <v>3.0927835051546393E-2</v>
      </c>
      <c r="K6" s="165">
        <f t="shared" si="1"/>
        <v>5.0420168067226892E-2</v>
      </c>
      <c r="L6" s="141">
        <v>4517</v>
      </c>
      <c r="M6" s="162">
        <v>41</v>
      </c>
      <c r="N6" s="163">
        <f t="shared" ref="N6:N69" si="15">IFERROR(M6/AG6,0)</f>
        <v>0.21134020618556701</v>
      </c>
      <c r="O6" s="165">
        <f t="shared" si="2"/>
        <v>9.0768208988266548E-3</v>
      </c>
      <c r="P6" s="141">
        <v>4027</v>
      </c>
      <c r="Q6" s="162">
        <v>43</v>
      </c>
      <c r="R6" s="163">
        <f t="shared" ref="R6:R69" si="16">IFERROR(Q6/AG6,0)</f>
        <v>0.22164948453608246</v>
      </c>
      <c r="S6" s="165">
        <f t="shared" si="3"/>
        <v>1.0677924012912838E-2</v>
      </c>
      <c r="T6" s="141">
        <v>3057</v>
      </c>
      <c r="U6" s="162">
        <v>54</v>
      </c>
      <c r="V6" s="163">
        <f t="shared" ref="V6:V69" si="17">IFERROR(U6/AG6,0)</f>
        <v>0.27835051546391754</v>
      </c>
      <c r="W6" s="165">
        <f t="shared" si="4"/>
        <v>1.7664376840039256E-2</v>
      </c>
      <c r="X6" s="141">
        <v>1597</v>
      </c>
      <c r="Y6" s="162">
        <v>33</v>
      </c>
      <c r="Z6" s="163">
        <f t="shared" ref="Z6:Z69" si="18">IFERROR(Y6/AG6,0)</f>
        <v>0.17010309278350516</v>
      </c>
      <c r="AA6" s="165">
        <f t="shared" si="5"/>
        <v>2.0663744520976832E-2</v>
      </c>
      <c r="AB6" s="141">
        <v>601</v>
      </c>
      <c r="AC6" s="162">
        <v>16</v>
      </c>
      <c r="AD6" s="163">
        <f t="shared" ref="AD6:AD69" si="19">IFERROR(AC6/AG6,0)</f>
        <v>8.247422680412371E-2</v>
      </c>
      <c r="AE6" s="165">
        <f t="shared" si="6"/>
        <v>2.6622296173044926E-2</v>
      </c>
      <c r="AF6" s="141">
        <f t="shared" ref="AF6:AF69" si="20">SUM(D6,H6,L6,P6,T6,X6,AB6)</f>
        <v>13946</v>
      </c>
      <c r="AG6" s="162">
        <f t="shared" ref="AG6:AG78" si="21">SUM(E6,I6,M6,Q6,U6,Y6,AC6)</f>
        <v>194</v>
      </c>
      <c r="AH6" s="163">
        <f t="shared" ref="AH6:AH69" si="22">IFERROR(AG6/AG6,0)</f>
        <v>1</v>
      </c>
      <c r="AI6" s="165">
        <f t="shared" ref="AI6:AI36" si="23">IFERROR(AG6/AF6,0)</f>
        <v>1.3910798795353506E-2</v>
      </c>
      <c r="AL6" s="161">
        <v>2</v>
      </c>
      <c r="AM6" s="96" t="s">
        <v>121</v>
      </c>
      <c r="AN6" s="141">
        <v>29</v>
      </c>
      <c r="AO6" s="162">
        <v>1</v>
      </c>
      <c r="AP6" s="163">
        <f t="shared" ref="AP6:AP69" si="24">IFERROR(AO6/BQ6,0)</f>
        <v>5.0251256281407036E-3</v>
      </c>
      <c r="AQ6" s="165">
        <f t="shared" si="7"/>
        <v>3.4482758620689655E-2</v>
      </c>
      <c r="AR6" s="141">
        <v>131</v>
      </c>
      <c r="AS6" s="162">
        <v>6</v>
      </c>
      <c r="AT6" s="163">
        <f>IFERROR(AS6/BQ6,0)</f>
        <v>3.015075376884422E-2</v>
      </c>
      <c r="AU6" s="165">
        <f t="shared" si="8"/>
        <v>4.5801526717557252E-2</v>
      </c>
      <c r="AV6" s="141">
        <v>4545</v>
      </c>
      <c r="AW6" s="162">
        <v>38</v>
      </c>
      <c r="AX6" s="163">
        <f t="shared" ref="AX6:AX69" si="25">IFERROR(AW6/BQ6,0)</f>
        <v>0.19095477386934673</v>
      </c>
      <c r="AY6" s="165">
        <f t="shared" si="9"/>
        <v>8.3608360836083615E-3</v>
      </c>
      <c r="AZ6" s="141">
        <v>3895</v>
      </c>
      <c r="BA6" s="162">
        <v>47</v>
      </c>
      <c r="BB6" s="163">
        <f t="shared" ref="BB6:BB69" si="26">IFERROR(BA6/BQ6,0)</f>
        <v>0.23618090452261306</v>
      </c>
      <c r="BC6" s="165">
        <f t="shared" si="10"/>
        <v>1.2066752246469832E-2</v>
      </c>
      <c r="BD6" s="141">
        <v>2996</v>
      </c>
      <c r="BE6" s="162">
        <v>52</v>
      </c>
      <c r="BF6" s="163">
        <f t="shared" ref="BF6:BF69" si="27">IFERROR(BE6/BQ6,0)</f>
        <v>0.2613065326633166</v>
      </c>
      <c r="BG6" s="165">
        <f t="shared" si="11"/>
        <v>1.7356475300400534E-2</v>
      </c>
      <c r="BH6" s="141">
        <v>1462</v>
      </c>
      <c r="BI6" s="162">
        <v>38</v>
      </c>
      <c r="BJ6" s="163">
        <f t="shared" ref="BJ6:BJ69" si="28">IFERROR(BI6/BQ6,0)</f>
        <v>0.19095477386934673</v>
      </c>
      <c r="BK6" s="165">
        <f t="shared" si="12"/>
        <v>2.5991792065663474E-2</v>
      </c>
      <c r="BL6" s="141">
        <v>529</v>
      </c>
      <c r="BM6" s="162">
        <v>17</v>
      </c>
      <c r="BN6" s="163">
        <f t="shared" ref="BN6:BN69" si="29">IFERROR(BM6/BQ6,0)</f>
        <v>8.5427135678391955E-2</v>
      </c>
      <c r="BO6" s="165">
        <f t="shared" si="13"/>
        <v>3.2136105860113423E-2</v>
      </c>
      <c r="BP6" s="141">
        <f t="shared" ref="BP6:BQ69" si="30">SUM(AN6,AR6,AV6,AZ6,BD6,BH6,BL6)</f>
        <v>13587</v>
      </c>
      <c r="BQ6" s="162">
        <f t="shared" si="30"/>
        <v>199</v>
      </c>
      <c r="BR6" s="163">
        <f t="shared" ref="BR6:BR69" si="31">IFERROR(BQ6/BQ6,0)</f>
        <v>1</v>
      </c>
      <c r="BS6" s="165">
        <f t="shared" ref="BS6:BS68" si="32">IFERROR(BQ6/BP6,0)</f>
        <v>1.4646353131669978E-2</v>
      </c>
      <c r="BT6" s="232">
        <v>2</v>
      </c>
      <c r="BU6" s="96" t="s">
        <v>121</v>
      </c>
      <c r="BV6" s="179">
        <f t="shared" ref="BV6:BV69" si="33">F6</f>
        <v>5.1546391752577319E-3</v>
      </c>
      <c r="BW6" s="179">
        <f t="shared" ref="BW6:BW69" si="34">AP6</f>
        <v>5.0251256281407036E-3</v>
      </c>
      <c r="BX6" s="233">
        <f t="shared" ref="BX6:BX69" si="35">(ROUND(BV6,3)-ROUND(BW6,3))*100</f>
        <v>0</v>
      </c>
      <c r="BY6" s="179">
        <f t="shared" ref="BY6:BY69" si="36">J6</f>
        <v>3.0927835051546393E-2</v>
      </c>
      <c r="BZ6" s="179">
        <f t="shared" ref="BZ6:BZ69" si="37">AT6</f>
        <v>3.015075376884422E-2</v>
      </c>
      <c r="CA6" s="233">
        <f t="shared" ref="CA6:CA69" si="38">(ROUND(BY6,3)-ROUND(BZ6,3))*100</f>
        <v>0.10000000000000009</v>
      </c>
      <c r="CB6" s="179">
        <f t="shared" ref="CB6:CB69" si="39">N6</f>
        <v>0.21134020618556701</v>
      </c>
      <c r="CC6" s="179">
        <f t="shared" ref="CC6:CC69" si="40">AX6</f>
        <v>0.19095477386934673</v>
      </c>
      <c r="CD6" s="233">
        <f t="shared" ref="CD6:CD69" si="41">(ROUND(CB6,3)-ROUND(CC6,3))*100</f>
        <v>1.9999999999999991</v>
      </c>
      <c r="CE6" s="179">
        <f t="shared" ref="CE6:CE69" si="42">R6</f>
        <v>0.22164948453608246</v>
      </c>
      <c r="CF6" s="179">
        <f t="shared" ref="CF6:CF69" si="43">BB6</f>
        <v>0.23618090452261306</v>
      </c>
      <c r="CG6" s="233">
        <f t="shared" ref="CG6:CG69" si="44">(ROUND(CE6,3)-ROUND(CF6,3))*100</f>
        <v>-1.3999999999999986</v>
      </c>
      <c r="CH6" s="179">
        <f>V6</f>
        <v>0.27835051546391754</v>
      </c>
      <c r="CI6" s="179">
        <f>BF6</f>
        <v>0.2613065326633166</v>
      </c>
      <c r="CJ6" s="233">
        <f t="shared" ref="CJ6:CJ69" si="45">(ROUND(CH6,3)-ROUND(CI6,3))*100</f>
        <v>1.7000000000000015</v>
      </c>
      <c r="CK6" s="179">
        <f t="shared" ref="CK6:CK69" si="46">Z6</f>
        <v>0.17010309278350516</v>
      </c>
      <c r="CL6" s="179">
        <f t="shared" ref="CL6:CL69" si="47">BJ6</f>
        <v>0.19095477386934673</v>
      </c>
      <c r="CM6" s="233">
        <f t="shared" ref="CM6:CM69" si="48">(ROUND(CK6,3)-ROUND(CL6,3))*100</f>
        <v>-2.0999999999999992</v>
      </c>
      <c r="CN6" s="179">
        <f t="shared" ref="CN6:CN69" si="49">AD6</f>
        <v>8.247422680412371E-2</v>
      </c>
      <c r="CO6" s="179">
        <f t="shared" ref="CO6:CO69" si="50">BN6</f>
        <v>8.5427135678391955E-2</v>
      </c>
      <c r="CP6" s="233">
        <f t="shared" ref="CP6:CP69" si="51">(ROUND(CN6,3)-ROUND(CO6,3))*100</f>
        <v>-0.30000000000000027</v>
      </c>
      <c r="CR6" s="179">
        <f t="shared" ref="CR6:CR69" si="52">$F$79</f>
        <v>8.3051930272884916E-3</v>
      </c>
      <c r="CS6" s="179">
        <f t="shared" ref="CS6:CS69" si="53">$AP$79</f>
        <v>1.0342541436464089E-2</v>
      </c>
      <c r="CT6" s="233">
        <f t="shared" ref="CT6:CT69" si="54">(ROUND(CR6,3)-ROUND(CS6,3))*100</f>
        <v>-0.2</v>
      </c>
      <c r="CU6" s="179">
        <f t="shared" ref="CU6:CU69" si="55">$J$79</f>
        <v>2.3911654649995437E-2</v>
      </c>
      <c r="CV6" s="179">
        <f t="shared" ref="CV6:CV69" si="56">$AT$79</f>
        <v>2.2983425414364642E-2</v>
      </c>
      <c r="CW6" s="233">
        <f t="shared" ref="CW6:CW69" si="57">(ROUND(CU6,3)-ROUND(CV6,3))*100</f>
        <v>0.10000000000000009</v>
      </c>
      <c r="CX6" s="179">
        <f t="shared" ref="CX6:CX69" si="58">$N$79</f>
        <v>0.1657387971159989</v>
      </c>
      <c r="CY6" s="179">
        <f t="shared" ref="CY6:CY69" si="59">$AX$79</f>
        <v>0.17834254143646408</v>
      </c>
      <c r="CZ6" s="233">
        <f t="shared" ref="CZ6:CZ69" si="60">(ROUND(CX6,3)-ROUND(CY6,3))*100</f>
        <v>-1.1999999999999984</v>
      </c>
      <c r="DA6" s="179">
        <f t="shared" ref="DA6:DA69" si="61">$R$79</f>
        <v>0.24062243314775941</v>
      </c>
      <c r="DB6" s="179">
        <f t="shared" ref="DB6:DB69" si="62">$BB$79</f>
        <v>0.23849723756906077</v>
      </c>
      <c r="DC6" s="233">
        <f t="shared" ref="DC6:DC69" si="63">(ROUND(DA6,3)-ROUND(DB6,3))*100</f>
        <v>0.30000000000000027</v>
      </c>
      <c r="DD6" s="179">
        <f t="shared" ref="DD6:DD69" si="64">$V$79</f>
        <v>0.2691886465273341</v>
      </c>
      <c r="DE6" s="179">
        <f t="shared" ref="DE6:DE69" si="65">$BF$79</f>
        <v>0.2665635359116022</v>
      </c>
      <c r="DF6" s="233">
        <f t="shared" ref="DF6:DF69" si="66">(ROUND(DD6,3)-ROUND(DE6,3))*100</f>
        <v>0.20000000000000018</v>
      </c>
      <c r="DG6" s="179">
        <f t="shared" ref="DG6:DG69" si="67">$Z$79</f>
        <v>0.18951355297983025</v>
      </c>
      <c r="DH6" s="179">
        <f t="shared" ref="DH6:DH69" si="68">$BJ$79</f>
        <v>0.18744751381215469</v>
      </c>
      <c r="DI6" s="233">
        <f t="shared" ref="DI6:DI69" si="69">(ROUND(DG6,3)-ROUND(DH6,3))*100</f>
        <v>0.30000000000000027</v>
      </c>
      <c r="DJ6" s="179">
        <f t="shared" ref="DJ6:DJ69" si="70">$AD$79</f>
        <v>0.10271972255179337</v>
      </c>
      <c r="DK6" s="179">
        <f t="shared" ref="DK6:DK69" si="71">$BN$79</f>
        <v>9.5823204419889507E-2</v>
      </c>
      <c r="DL6" s="233">
        <f t="shared" ref="DL6:DL69" si="72">(ROUND(DJ6,3)-ROUND(DK6,3))*100</f>
        <v>0.69999999999999929</v>
      </c>
      <c r="DM6" s="207">
        <v>0</v>
      </c>
    </row>
    <row r="7" spans="1:117">
      <c r="A7" s="99"/>
      <c r="B7" s="161">
        <v>3</v>
      </c>
      <c r="C7" s="96" t="s">
        <v>122</v>
      </c>
      <c r="D7" s="141">
        <v>16</v>
      </c>
      <c r="E7" s="162">
        <v>0</v>
      </c>
      <c r="F7" s="163">
        <f t="shared" si="14"/>
        <v>0</v>
      </c>
      <c r="G7" s="165">
        <f t="shared" si="0"/>
        <v>0</v>
      </c>
      <c r="H7" s="141">
        <v>102</v>
      </c>
      <c r="I7" s="162">
        <v>6</v>
      </c>
      <c r="J7" s="163">
        <f t="shared" ref="J7:J69" si="73">IFERROR(I7/AG7,0)</f>
        <v>4.7244094488188976E-2</v>
      </c>
      <c r="K7" s="165">
        <f t="shared" si="1"/>
        <v>5.8823529411764705E-2</v>
      </c>
      <c r="L7" s="141">
        <v>2829</v>
      </c>
      <c r="M7" s="162">
        <v>19</v>
      </c>
      <c r="N7" s="163">
        <f t="shared" si="15"/>
        <v>0.14960629921259844</v>
      </c>
      <c r="O7" s="165">
        <f t="shared" si="2"/>
        <v>6.7161541180629199E-3</v>
      </c>
      <c r="P7" s="141">
        <v>2499</v>
      </c>
      <c r="Q7" s="162">
        <v>18</v>
      </c>
      <c r="R7" s="163">
        <f t="shared" si="16"/>
        <v>0.14173228346456693</v>
      </c>
      <c r="S7" s="165">
        <f t="shared" si="3"/>
        <v>7.2028811524609843E-3</v>
      </c>
      <c r="T7" s="141">
        <v>1952</v>
      </c>
      <c r="U7" s="162">
        <v>41</v>
      </c>
      <c r="V7" s="163">
        <f t="shared" si="17"/>
        <v>0.32283464566929132</v>
      </c>
      <c r="W7" s="165">
        <f t="shared" si="4"/>
        <v>2.1004098360655737E-2</v>
      </c>
      <c r="X7" s="141">
        <v>1031</v>
      </c>
      <c r="Y7" s="162">
        <v>23</v>
      </c>
      <c r="Z7" s="163">
        <f t="shared" si="18"/>
        <v>0.18110236220472442</v>
      </c>
      <c r="AA7" s="165">
        <f t="shared" si="5"/>
        <v>2.2308438409311349E-2</v>
      </c>
      <c r="AB7" s="141">
        <v>389</v>
      </c>
      <c r="AC7" s="162">
        <v>20</v>
      </c>
      <c r="AD7" s="163">
        <f t="shared" si="19"/>
        <v>0.15748031496062992</v>
      </c>
      <c r="AE7" s="165">
        <f t="shared" si="6"/>
        <v>5.1413881748071981E-2</v>
      </c>
      <c r="AF7" s="141">
        <f t="shared" si="20"/>
        <v>8818</v>
      </c>
      <c r="AG7" s="162">
        <f t="shared" si="21"/>
        <v>127</v>
      </c>
      <c r="AH7" s="163">
        <f t="shared" si="22"/>
        <v>1</v>
      </c>
      <c r="AI7" s="165">
        <f t="shared" si="23"/>
        <v>1.4402358811521887E-2</v>
      </c>
      <c r="AL7" s="161">
        <v>3</v>
      </c>
      <c r="AM7" s="96" t="s">
        <v>122</v>
      </c>
      <c r="AN7" s="141">
        <v>25</v>
      </c>
      <c r="AO7" s="162">
        <v>1</v>
      </c>
      <c r="AP7" s="163">
        <f t="shared" si="24"/>
        <v>9.1743119266055051E-3</v>
      </c>
      <c r="AQ7" s="165">
        <f t="shared" si="7"/>
        <v>0.04</v>
      </c>
      <c r="AR7" s="141">
        <v>100</v>
      </c>
      <c r="AS7" s="162">
        <v>10</v>
      </c>
      <c r="AT7" s="163">
        <f t="shared" ref="AT7:AT70" si="74">IFERROR(AS7/BQ7,0)</f>
        <v>9.1743119266055051E-2</v>
      </c>
      <c r="AU7" s="165">
        <f t="shared" si="8"/>
        <v>0.1</v>
      </c>
      <c r="AV7" s="141">
        <v>2840</v>
      </c>
      <c r="AW7" s="162">
        <v>17</v>
      </c>
      <c r="AX7" s="163">
        <f t="shared" si="25"/>
        <v>0.15596330275229359</v>
      </c>
      <c r="AY7" s="165">
        <f t="shared" si="9"/>
        <v>5.9859154929577463E-3</v>
      </c>
      <c r="AZ7" s="141">
        <v>2414</v>
      </c>
      <c r="BA7" s="162">
        <v>20</v>
      </c>
      <c r="BB7" s="163">
        <f t="shared" si="26"/>
        <v>0.1834862385321101</v>
      </c>
      <c r="BC7" s="165">
        <f t="shared" si="10"/>
        <v>8.2850041425020712E-3</v>
      </c>
      <c r="BD7" s="141">
        <v>1896</v>
      </c>
      <c r="BE7" s="162">
        <v>27</v>
      </c>
      <c r="BF7" s="163">
        <f t="shared" si="27"/>
        <v>0.24770642201834864</v>
      </c>
      <c r="BG7" s="165">
        <f t="shared" si="11"/>
        <v>1.4240506329113924E-2</v>
      </c>
      <c r="BH7" s="141">
        <v>920</v>
      </c>
      <c r="BI7" s="162">
        <v>20</v>
      </c>
      <c r="BJ7" s="163">
        <f t="shared" si="28"/>
        <v>0.1834862385321101</v>
      </c>
      <c r="BK7" s="165">
        <f t="shared" si="12"/>
        <v>2.1739130434782608E-2</v>
      </c>
      <c r="BL7" s="141">
        <v>339</v>
      </c>
      <c r="BM7" s="162">
        <v>14</v>
      </c>
      <c r="BN7" s="163">
        <f t="shared" si="29"/>
        <v>0.12844036697247707</v>
      </c>
      <c r="BO7" s="165">
        <f t="shared" si="13"/>
        <v>4.1297935103244837E-2</v>
      </c>
      <c r="BP7" s="141">
        <f t="shared" si="30"/>
        <v>8534</v>
      </c>
      <c r="BQ7" s="162">
        <f t="shared" si="30"/>
        <v>109</v>
      </c>
      <c r="BR7" s="163">
        <f t="shared" si="31"/>
        <v>1</v>
      </c>
      <c r="BS7" s="165">
        <f t="shared" si="32"/>
        <v>1.2772439653152097E-2</v>
      </c>
      <c r="BT7" s="232">
        <v>3</v>
      </c>
      <c r="BU7" s="97" t="s">
        <v>122</v>
      </c>
      <c r="BV7" s="179">
        <f t="shared" si="33"/>
        <v>0</v>
      </c>
      <c r="BW7" s="179">
        <f t="shared" si="34"/>
        <v>9.1743119266055051E-3</v>
      </c>
      <c r="BX7" s="233">
        <f t="shared" si="35"/>
        <v>-0.89999999999999991</v>
      </c>
      <c r="BY7" s="179">
        <f t="shared" si="36"/>
        <v>4.7244094488188976E-2</v>
      </c>
      <c r="BZ7" s="179">
        <f t="shared" si="37"/>
        <v>9.1743119266055051E-2</v>
      </c>
      <c r="CA7" s="233">
        <f t="shared" si="38"/>
        <v>-4.5</v>
      </c>
      <c r="CB7" s="179">
        <f t="shared" si="39"/>
        <v>0.14960629921259844</v>
      </c>
      <c r="CC7" s="179">
        <f t="shared" si="40"/>
        <v>0.15596330275229359</v>
      </c>
      <c r="CD7" s="233">
        <f t="shared" si="41"/>
        <v>-0.60000000000000053</v>
      </c>
      <c r="CE7" s="179">
        <f t="shared" si="42"/>
        <v>0.14173228346456693</v>
      </c>
      <c r="CF7" s="179">
        <f t="shared" si="43"/>
        <v>0.1834862385321101</v>
      </c>
      <c r="CG7" s="233">
        <f t="shared" si="44"/>
        <v>-4.1000000000000005</v>
      </c>
      <c r="CH7" s="179">
        <f>V7</f>
        <v>0.32283464566929132</v>
      </c>
      <c r="CI7" s="179">
        <f t="shared" ref="CI7:CI69" si="75">BF7</f>
        <v>0.24770642201834864</v>
      </c>
      <c r="CJ7" s="233">
        <f t="shared" si="45"/>
        <v>7.5000000000000009</v>
      </c>
      <c r="CK7" s="179">
        <f t="shared" si="46"/>
        <v>0.18110236220472442</v>
      </c>
      <c r="CL7" s="179">
        <f t="shared" si="47"/>
        <v>0.1834862385321101</v>
      </c>
      <c r="CM7" s="233">
        <f t="shared" si="48"/>
        <v>-0.20000000000000018</v>
      </c>
      <c r="CN7" s="179">
        <f t="shared" si="49"/>
        <v>0.15748031496062992</v>
      </c>
      <c r="CO7" s="179">
        <f t="shared" si="50"/>
        <v>0.12844036697247707</v>
      </c>
      <c r="CP7" s="233">
        <f t="shared" si="51"/>
        <v>2.9</v>
      </c>
      <c r="CR7" s="179">
        <f t="shared" si="52"/>
        <v>8.3051930272884916E-3</v>
      </c>
      <c r="CS7" s="179">
        <f t="shared" si="53"/>
        <v>1.0342541436464089E-2</v>
      </c>
      <c r="CT7" s="233">
        <f t="shared" si="54"/>
        <v>-0.2</v>
      </c>
      <c r="CU7" s="179">
        <f t="shared" si="55"/>
        <v>2.3911654649995437E-2</v>
      </c>
      <c r="CV7" s="179">
        <f t="shared" si="56"/>
        <v>2.2983425414364642E-2</v>
      </c>
      <c r="CW7" s="233">
        <f t="shared" si="57"/>
        <v>0.10000000000000009</v>
      </c>
      <c r="CX7" s="179">
        <f t="shared" si="58"/>
        <v>0.1657387971159989</v>
      </c>
      <c r="CY7" s="179">
        <f t="shared" si="59"/>
        <v>0.17834254143646408</v>
      </c>
      <c r="CZ7" s="233">
        <f t="shared" si="60"/>
        <v>-1.1999999999999984</v>
      </c>
      <c r="DA7" s="179">
        <f t="shared" si="61"/>
        <v>0.24062243314775941</v>
      </c>
      <c r="DB7" s="179">
        <f t="shared" si="62"/>
        <v>0.23849723756906077</v>
      </c>
      <c r="DC7" s="233">
        <f t="shared" si="63"/>
        <v>0.30000000000000027</v>
      </c>
      <c r="DD7" s="179">
        <f t="shared" si="64"/>
        <v>0.2691886465273341</v>
      </c>
      <c r="DE7" s="179">
        <f t="shared" si="65"/>
        <v>0.2665635359116022</v>
      </c>
      <c r="DF7" s="233">
        <f t="shared" si="66"/>
        <v>0.20000000000000018</v>
      </c>
      <c r="DG7" s="179">
        <f t="shared" si="67"/>
        <v>0.18951355297983025</v>
      </c>
      <c r="DH7" s="179">
        <f t="shared" si="68"/>
        <v>0.18744751381215469</v>
      </c>
      <c r="DI7" s="233">
        <f t="shared" si="69"/>
        <v>0.30000000000000027</v>
      </c>
      <c r="DJ7" s="179">
        <f t="shared" si="70"/>
        <v>0.10271972255179337</v>
      </c>
      <c r="DK7" s="179">
        <f t="shared" si="71"/>
        <v>9.5823204419889507E-2</v>
      </c>
      <c r="DL7" s="233">
        <f t="shared" si="72"/>
        <v>0.69999999999999929</v>
      </c>
      <c r="DM7" s="207">
        <v>0</v>
      </c>
    </row>
    <row r="8" spans="1:117">
      <c r="A8" s="99"/>
      <c r="B8" s="161">
        <v>4</v>
      </c>
      <c r="C8" s="96" t="s">
        <v>123</v>
      </c>
      <c r="D8" s="141">
        <v>30</v>
      </c>
      <c r="E8" s="162">
        <v>2</v>
      </c>
      <c r="F8" s="163">
        <f t="shared" si="14"/>
        <v>1.2500000000000001E-2</v>
      </c>
      <c r="G8" s="165">
        <f t="shared" si="0"/>
        <v>6.6666666666666666E-2</v>
      </c>
      <c r="H8" s="141">
        <v>80</v>
      </c>
      <c r="I8" s="162">
        <v>3</v>
      </c>
      <c r="J8" s="163">
        <f t="shared" si="73"/>
        <v>1.8749999999999999E-2</v>
      </c>
      <c r="K8" s="165">
        <f t="shared" si="1"/>
        <v>3.7499999999999999E-2</v>
      </c>
      <c r="L8" s="141">
        <v>3154</v>
      </c>
      <c r="M8" s="162">
        <v>26</v>
      </c>
      <c r="N8" s="163">
        <f t="shared" si="15"/>
        <v>0.16250000000000001</v>
      </c>
      <c r="O8" s="165">
        <f t="shared" si="2"/>
        <v>8.2435003170577038E-3</v>
      </c>
      <c r="P8" s="141">
        <v>3110</v>
      </c>
      <c r="Q8" s="162">
        <v>37</v>
      </c>
      <c r="R8" s="163">
        <f t="shared" si="16"/>
        <v>0.23125000000000001</v>
      </c>
      <c r="S8" s="165">
        <f t="shared" si="3"/>
        <v>1.1897106109324759E-2</v>
      </c>
      <c r="T8" s="141">
        <v>2174</v>
      </c>
      <c r="U8" s="162">
        <v>41</v>
      </c>
      <c r="V8" s="163">
        <f t="shared" si="17"/>
        <v>0.25624999999999998</v>
      </c>
      <c r="W8" s="165">
        <f t="shared" si="4"/>
        <v>1.8859245630174794E-2</v>
      </c>
      <c r="X8" s="141">
        <v>1059</v>
      </c>
      <c r="Y8" s="162">
        <v>33</v>
      </c>
      <c r="Z8" s="163">
        <f t="shared" si="18"/>
        <v>0.20624999999999999</v>
      </c>
      <c r="AA8" s="165">
        <f t="shared" si="5"/>
        <v>3.1161473087818695E-2</v>
      </c>
      <c r="AB8" s="141">
        <v>408</v>
      </c>
      <c r="AC8" s="162">
        <v>18</v>
      </c>
      <c r="AD8" s="163">
        <f t="shared" si="19"/>
        <v>0.1125</v>
      </c>
      <c r="AE8" s="165">
        <f t="shared" si="6"/>
        <v>4.4117647058823532E-2</v>
      </c>
      <c r="AF8" s="141">
        <f t="shared" si="20"/>
        <v>10015</v>
      </c>
      <c r="AG8" s="162">
        <f t="shared" si="21"/>
        <v>160</v>
      </c>
      <c r="AH8" s="163">
        <f t="shared" si="22"/>
        <v>1</v>
      </c>
      <c r="AI8" s="165">
        <f t="shared" si="23"/>
        <v>1.597603594608088E-2</v>
      </c>
      <c r="AL8" s="161">
        <v>4</v>
      </c>
      <c r="AM8" s="96" t="s">
        <v>123</v>
      </c>
      <c r="AN8" s="141">
        <v>36</v>
      </c>
      <c r="AO8" s="162">
        <v>3</v>
      </c>
      <c r="AP8" s="163">
        <f t="shared" si="24"/>
        <v>1.948051948051948E-2</v>
      </c>
      <c r="AQ8" s="165">
        <f t="shared" si="7"/>
        <v>8.3333333333333329E-2</v>
      </c>
      <c r="AR8" s="141">
        <v>82</v>
      </c>
      <c r="AS8" s="162">
        <v>3</v>
      </c>
      <c r="AT8" s="163">
        <f t="shared" si="74"/>
        <v>1.948051948051948E-2</v>
      </c>
      <c r="AU8" s="165">
        <f t="shared" si="8"/>
        <v>3.6585365853658534E-2</v>
      </c>
      <c r="AV8" s="141">
        <v>3314</v>
      </c>
      <c r="AW8" s="162">
        <v>31</v>
      </c>
      <c r="AX8" s="163">
        <f t="shared" si="25"/>
        <v>0.20129870129870131</v>
      </c>
      <c r="AY8" s="165">
        <f t="shared" si="9"/>
        <v>9.3542546771273379E-3</v>
      </c>
      <c r="AZ8" s="141">
        <v>2988</v>
      </c>
      <c r="BA8" s="162">
        <v>33</v>
      </c>
      <c r="BB8" s="163">
        <f t="shared" si="26"/>
        <v>0.21428571428571427</v>
      </c>
      <c r="BC8" s="165">
        <f t="shared" si="10"/>
        <v>1.104417670682731E-2</v>
      </c>
      <c r="BD8" s="141">
        <v>2058</v>
      </c>
      <c r="BE8" s="162">
        <v>38</v>
      </c>
      <c r="BF8" s="163">
        <f t="shared" si="27"/>
        <v>0.24675324675324675</v>
      </c>
      <c r="BG8" s="165">
        <f t="shared" si="11"/>
        <v>1.84645286686103E-2</v>
      </c>
      <c r="BH8" s="141">
        <v>952</v>
      </c>
      <c r="BI8" s="162">
        <v>33</v>
      </c>
      <c r="BJ8" s="163">
        <f t="shared" si="28"/>
        <v>0.21428571428571427</v>
      </c>
      <c r="BK8" s="165">
        <f t="shared" si="12"/>
        <v>3.4663865546218489E-2</v>
      </c>
      <c r="BL8" s="141">
        <v>362</v>
      </c>
      <c r="BM8" s="162">
        <v>13</v>
      </c>
      <c r="BN8" s="163">
        <f t="shared" si="29"/>
        <v>8.4415584415584416E-2</v>
      </c>
      <c r="BO8" s="165">
        <f t="shared" si="13"/>
        <v>3.591160220994475E-2</v>
      </c>
      <c r="BP8" s="141">
        <f t="shared" si="30"/>
        <v>9792</v>
      </c>
      <c r="BQ8" s="162">
        <f t="shared" si="30"/>
        <v>154</v>
      </c>
      <c r="BR8" s="163">
        <f t="shared" si="31"/>
        <v>1</v>
      </c>
      <c r="BS8" s="165">
        <f t="shared" si="32"/>
        <v>1.5727124183006536E-2</v>
      </c>
      <c r="BT8" s="232">
        <v>4</v>
      </c>
      <c r="BU8" s="97" t="s">
        <v>123</v>
      </c>
      <c r="BV8" s="179">
        <f t="shared" si="33"/>
        <v>1.2500000000000001E-2</v>
      </c>
      <c r="BW8" s="179">
        <f t="shared" si="34"/>
        <v>1.948051948051948E-2</v>
      </c>
      <c r="BX8" s="233">
        <f t="shared" si="35"/>
        <v>-0.6</v>
      </c>
      <c r="BY8" s="179">
        <f t="shared" si="36"/>
        <v>1.8749999999999999E-2</v>
      </c>
      <c r="BZ8" s="179">
        <f t="shared" si="37"/>
        <v>1.948051948051948E-2</v>
      </c>
      <c r="CA8" s="233">
        <f t="shared" si="38"/>
        <v>0</v>
      </c>
      <c r="CB8" s="179">
        <f t="shared" si="39"/>
        <v>0.16250000000000001</v>
      </c>
      <c r="CC8" s="179">
        <f t="shared" si="40"/>
        <v>0.20129870129870131</v>
      </c>
      <c r="CD8" s="233">
        <f t="shared" si="41"/>
        <v>-3.8000000000000007</v>
      </c>
      <c r="CE8" s="179">
        <f t="shared" si="42"/>
        <v>0.23125000000000001</v>
      </c>
      <c r="CF8" s="179">
        <f t="shared" si="43"/>
        <v>0.21428571428571427</v>
      </c>
      <c r="CG8" s="233">
        <f t="shared" si="44"/>
        <v>1.7000000000000015</v>
      </c>
      <c r="CH8" s="179">
        <f>V8</f>
        <v>0.25624999999999998</v>
      </c>
      <c r="CI8" s="179">
        <f>BF8</f>
        <v>0.24675324675324675</v>
      </c>
      <c r="CJ8" s="233">
        <f t="shared" si="45"/>
        <v>0.9000000000000008</v>
      </c>
      <c r="CK8" s="179">
        <f t="shared" si="46"/>
        <v>0.20624999999999999</v>
      </c>
      <c r="CL8" s="179">
        <f t="shared" si="47"/>
        <v>0.21428571428571427</v>
      </c>
      <c r="CM8" s="233">
        <f t="shared" si="48"/>
        <v>-0.80000000000000071</v>
      </c>
      <c r="CN8" s="179">
        <f t="shared" si="49"/>
        <v>0.1125</v>
      </c>
      <c r="CO8" s="179">
        <f t="shared" si="50"/>
        <v>8.4415584415584416E-2</v>
      </c>
      <c r="CP8" s="233">
        <f t="shared" si="51"/>
        <v>2.9</v>
      </c>
      <c r="CR8" s="179">
        <f t="shared" si="52"/>
        <v>8.3051930272884916E-3</v>
      </c>
      <c r="CS8" s="179">
        <f t="shared" si="53"/>
        <v>1.0342541436464089E-2</v>
      </c>
      <c r="CT8" s="233">
        <f t="shared" si="54"/>
        <v>-0.2</v>
      </c>
      <c r="CU8" s="179">
        <f t="shared" si="55"/>
        <v>2.3911654649995437E-2</v>
      </c>
      <c r="CV8" s="179">
        <f t="shared" si="56"/>
        <v>2.2983425414364642E-2</v>
      </c>
      <c r="CW8" s="233">
        <f t="shared" si="57"/>
        <v>0.10000000000000009</v>
      </c>
      <c r="CX8" s="179">
        <f t="shared" si="58"/>
        <v>0.1657387971159989</v>
      </c>
      <c r="CY8" s="179">
        <f t="shared" si="59"/>
        <v>0.17834254143646408</v>
      </c>
      <c r="CZ8" s="233">
        <f t="shared" si="60"/>
        <v>-1.1999999999999984</v>
      </c>
      <c r="DA8" s="179">
        <f t="shared" si="61"/>
        <v>0.24062243314775941</v>
      </c>
      <c r="DB8" s="179">
        <f t="shared" si="62"/>
        <v>0.23849723756906077</v>
      </c>
      <c r="DC8" s="233">
        <f t="shared" si="63"/>
        <v>0.30000000000000027</v>
      </c>
      <c r="DD8" s="179">
        <f t="shared" si="64"/>
        <v>0.2691886465273341</v>
      </c>
      <c r="DE8" s="179">
        <f t="shared" si="65"/>
        <v>0.2665635359116022</v>
      </c>
      <c r="DF8" s="233">
        <f t="shared" si="66"/>
        <v>0.20000000000000018</v>
      </c>
      <c r="DG8" s="179">
        <f t="shared" si="67"/>
        <v>0.18951355297983025</v>
      </c>
      <c r="DH8" s="179">
        <f t="shared" si="68"/>
        <v>0.18744751381215469</v>
      </c>
      <c r="DI8" s="233">
        <f t="shared" si="69"/>
        <v>0.30000000000000027</v>
      </c>
      <c r="DJ8" s="179">
        <f t="shared" si="70"/>
        <v>0.10271972255179337</v>
      </c>
      <c r="DK8" s="179">
        <f t="shared" si="71"/>
        <v>9.5823204419889507E-2</v>
      </c>
      <c r="DL8" s="233">
        <f t="shared" si="72"/>
        <v>0.69999999999999929</v>
      </c>
      <c r="DM8" s="207">
        <v>0</v>
      </c>
    </row>
    <row r="9" spans="1:117">
      <c r="A9" s="99"/>
      <c r="B9" s="161">
        <v>5</v>
      </c>
      <c r="C9" s="96" t="s">
        <v>124</v>
      </c>
      <c r="D9" s="141">
        <v>20</v>
      </c>
      <c r="E9" s="162">
        <v>2</v>
      </c>
      <c r="F9" s="163">
        <f t="shared" si="14"/>
        <v>1.6949152542372881E-2</v>
      </c>
      <c r="G9" s="165">
        <f t="shared" si="0"/>
        <v>0.1</v>
      </c>
      <c r="H9" s="141">
        <v>66</v>
      </c>
      <c r="I9" s="162">
        <v>3</v>
      </c>
      <c r="J9" s="163">
        <f t="shared" si="73"/>
        <v>2.5423728813559324E-2</v>
      </c>
      <c r="K9" s="165">
        <f t="shared" si="1"/>
        <v>4.5454545454545456E-2</v>
      </c>
      <c r="L9" s="141">
        <v>2949</v>
      </c>
      <c r="M9" s="162">
        <v>23</v>
      </c>
      <c r="N9" s="163">
        <f t="shared" si="15"/>
        <v>0.19491525423728814</v>
      </c>
      <c r="O9" s="165">
        <f t="shared" si="2"/>
        <v>7.7992539844014917E-3</v>
      </c>
      <c r="P9" s="141">
        <v>2578</v>
      </c>
      <c r="Q9" s="162">
        <v>22</v>
      </c>
      <c r="R9" s="163">
        <f t="shared" si="16"/>
        <v>0.1864406779661017</v>
      </c>
      <c r="S9" s="165">
        <f t="shared" si="3"/>
        <v>8.5337470907680367E-3</v>
      </c>
      <c r="T9" s="141">
        <v>1862</v>
      </c>
      <c r="U9" s="162">
        <v>29</v>
      </c>
      <c r="V9" s="163">
        <f t="shared" si="17"/>
        <v>0.24576271186440679</v>
      </c>
      <c r="W9" s="165">
        <f t="shared" si="4"/>
        <v>1.5574650912996778E-2</v>
      </c>
      <c r="X9" s="141">
        <v>931</v>
      </c>
      <c r="Y9" s="162">
        <v>29</v>
      </c>
      <c r="Z9" s="163">
        <f t="shared" si="18"/>
        <v>0.24576271186440679</v>
      </c>
      <c r="AA9" s="165">
        <f t="shared" si="5"/>
        <v>3.1149301825993556E-2</v>
      </c>
      <c r="AB9" s="141">
        <v>416</v>
      </c>
      <c r="AC9" s="162">
        <v>10</v>
      </c>
      <c r="AD9" s="163">
        <f t="shared" si="19"/>
        <v>8.4745762711864403E-2</v>
      </c>
      <c r="AE9" s="165">
        <f t="shared" si="6"/>
        <v>2.403846153846154E-2</v>
      </c>
      <c r="AF9" s="141">
        <f t="shared" si="20"/>
        <v>8822</v>
      </c>
      <c r="AG9" s="162">
        <f t="shared" si="21"/>
        <v>118</v>
      </c>
      <c r="AH9" s="163">
        <f t="shared" si="22"/>
        <v>1</v>
      </c>
      <c r="AI9" s="165">
        <f t="shared" si="23"/>
        <v>1.3375651779641805E-2</v>
      </c>
      <c r="AL9" s="161">
        <v>5</v>
      </c>
      <c r="AM9" s="96" t="s">
        <v>124</v>
      </c>
      <c r="AN9" s="141">
        <v>25</v>
      </c>
      <c r="AO9" s="162">
        <v>0</v>
      </c>
      <c r="AP9" s="163">
        <f t="shared" si="24"/>
        <v>0</v>
      </c>
      <c r="AQ9" s="165">
        <f t="shared" si="7"/>
        <v>0</v>
      </c>
      <c r="AR9" s="141">
        <v>62</v>
      </c>
      <c r="AS9" s="162">
        <v>4</v>
      </c>
      <c r="AT9" s="163">
        <f t="shared" si="74"/>
        <v>3.2786885245901641E-2</v>
      </c>
      <c r="AU9" s="165">
        <f t="shared" si="8"/>
        <v>6.4516129032258063E-2</v>
      </c>
      <c r="AV9" s="141">
        <v>2951</v>
      </c>
      <c r="AW9" s="162">
        <v>25</v>
      </c>
      <c r="AX9" s="163">
        <f t="shared" si="25"/>
        <v>0.20491803278688525</v>
      </c>
      <c r="AY9" s="165">
        <f t="shared" si="9"/>
        <v>8.4717045069467971E-3</v>
      </c>
      <c r="AZ9" s="141">
        <v>2455</v>
      </c>
      <c r="BA9" s="162">
        <v>25</v>
      </c>
      <c r="BB9" s="163">
        <f t="shared" si="26"/>
        <v>0.20491803278688525</v>
      </c>
      <c r="BC9" s="165">
        <f t="shared" si="10"/>
        <v>1.0183299389002037E-2</v>
      </c>
      <c r="BD9" s="141">
        <v>1745</v>
      </c>
      <c r="BE9" s="162">
        <v>26</v>
      </c>
      <c r="BF9" s="163">
        <f t="shared" si="27"/>
        <v>0.21311475409836064</v>
      </c>
      <c r="BG9" s="165">
        <f t="shared" si="11"/>
        <v>1.4899713467048711E-2</v>
      </c>
      <c r="BH9" s="141">
        <v>872</v>
      </c>
      <c r="BI9" s="162">
        <v>26</v>
      </c>
      <c r="BJ9" s="163">
        <f t="shared" si="28"/>
        <v>0.21311475409836064</v>
      </c>
      <c r="BK9" s="165">
        <f t="shared" si="12"/>
        <v>2.9816513761467892E-2</v>
      </c>
      <c r="BL9" s="141">
        <v>364</v>
      </c>
      <c r="BM9" s="162">
        <v>16</v>
      </c>
      <c r="BN9" s="163">
        <f t="shared" si="29"/>
        <v>0.13114754098360656</v>
      </c>
      <c r="BO9" s="165">
        <f t="shared" si="13"/>
        <v>4.3956043956043959E-2</v>
      </c>
      <c r="BP9" s="141">
        <f t="shared" si="30"/>
        <v>8474</v>
      </c>
      <c r="BQ9" s="162">
        <f t="shared" si="30"/>
        <v>122</v>
      </c>
      <c r="BR9" s="163">
        <f t="shared" si="31"/>
        <v>1</v>
      </c>
      <c r="BS9" s="165">
        <f t="shared" si="32"/>
        <v>1.4396978994571631E-2</v>
      </c>
      <c r="BT9" s="232">
        <v>5</v>
      </c>
      <c r="BU9" s="97" t="s">
        <v>124</v>
      </c>
      <c r="BV9" s="179">
        <f t="shared" si="33"/>
        <v>1.6949152542372881E-2</v>
      </c>
      <c r="BW9" s="179">
        <f t="shared" si="34"/>
        <v>0</v>
      </c>
      <c r="BX9" s="233">
        <f t="shared" si="35"/>
        <v>1.7000000000000002</v>
      </c>
      <c r="BY9" s="179">
        <f t="shared" si="36"/>
        <v>2.5423728813559324E-2</v>
      </c>
      <c r="BZ9" s="179">
        <f t="shared" si="37"/>
        <v>3.2786885245901641E-2</v>
      </c>
      <c r="CA9" s="233">
        <f t="shared" si="38"/>
        <v>-0.8</v>
      </c>
      <c r="CB9" s="179">
        <f t="shared" si="39"/>
        <v>0.19491525423728814</v>
      </c>
      <c r="CC9" s="179">
        <f t="shared" si="40"/>
        <v>0.20491803278688525</v>
      </c>
      <c r="CD9" s="233">
        <f t="shared" si="41"/>
        <v>-0.99999999999999811</v>
      </c>
      <c r="CE9" s="179">
        <f t="shared" si="42"/>
        <v>0.1864406779661017</v>
      </c>
      <c r="CF9" s="179">
        <f t="shared" si="43"/>
        <v>0.20491803278688525</v>
      </c>
      <c r="CG9" s="233">
        <f t="shared" si="44"/>
        <v>-1.899999999999999</v>
      </c>
      <c r="CH9" s="179">
        <f t="shared" ref="CH9:CH69" si="76">V9</f>
        <v>0.24576271186440679</v>
      </c>
      <c r="CI9" s="179">
        <f t="shared" si="75"/>
        <v>0.21311475409836064</v>
      </c>
      <c r="CJ9" s="233">
        <f t="shared" si="45"/>
        <v>3.3000000000000003</v>
      </c>
      <c r="CK9" s="179">
        <f t="shared" si="46"/>
        <v>0.24576271186440679</v>
      </c>
      <c r="CL9" s="179">
        <f t="shared" si="47"/>
        <v>0.21311475409836064</v>
      </c>
      <c r="CM9" s="233">
        <f t="shared" si="48"/>
        <v>3.3000000000000003</v>
      </c>
      <c r="CN9" s="179">
        <f t="shared" si="49"/>
        <v>8.4745762711864403E-2</v>
      </c>
      <c r="CO9" s="179">
        <f t="shared" si="50"/>
        <v>0.13114754098360656</v>
      </c>
      <c r="CP9" s="233">
        <f t="shared" si="51"/>
        <v>-4.5999999999999996</v>
      </c>
      <c r="CR9" s="179">
        <f t="shared" si="52"/>
        <v>8.3051930272884916E-3</v>
      </c>
      <c r="CS9" s="179">
        <f t="shared" si="53"/>
        <v>1.0342541436464089E-2</v>
      </c>
      <c r="CT9" s="233">
        <f t="shared" si="54"/>
        <v>-0.2</v>
      </c>
      <c r="CU9" s="179">
        <f t="shared" si="55"/>
        <v>2.3911654649995437E-2</v>
      </c>
      <c r="CV9" s="179">
        <f t="shared" si="56"/>
        <v>2.2983425414364642E-2</v>
      </c>
      <c r="CW9" s="233">
        <f t="shared" si="57"/>
        <v>0.10000000000000009</v>
      </c>
      <c r="CX9" s="179">
        <f t="shared" si="58"/>
        <v>0.1657387971159989</v>
      </c>
      <c r="CY9" s="179">
        <f t="shared" si="59"/>
        <v>0.17834254143646408</v>
      </c>
      <c r="CZ9" s="233">
        <f t="shared" si="60"/>
        <v>-1.1999999999999984</v>
      </c>
      <c r="DA9" s="179">
        <f t="shared" si="61"/>
        <v>0.24062243314775941</v>
      </c>
      <c r="DB9" s="179">
        <f t="shared" si="62"/>
        <v>0.23849723756906077</v>
      </c>
      <c r="DC9" s="233">
        <f t="shared" si="63"/>
        <v>0.30000000000000027</v>
      </c>
      <c r="DD9" s="179">
        <f t="shared" si="64"/>
        <v>0.2691886465273341</v>
      </c>
      <c r="DE9" s="179">
        <f t="shared" si="65"/>
        <v>0.2665635359116022</v>
      </c>
      <c r="DF9" s="233">
        <f t="shared" si="66"/>
        <v>0.20000000000000018</v>
      </c>
      <c r="DG9" s="179">
        <f t="shared" si="67"/>
        <v>0.18951355297983025</v>
      </c>
      <c r="DH9" s="179">
        <f t="shared" si="68"/>
        <v>0.18744751381215469</v>
      </c>
      <c r="DI9" s="233">
        <f t="shared" si="69"/>
        <v>0.30000000000000027</v>
      </c>
      <c r="DJ9" s="179">
        <f t="shared" si="70"/>
        <v>0.10271972255179337</v>
      </c>
      <c r="DK9" s="179">
        <f t="shared" si="71"/>
        <v>9.5823204419889507E-2</v>
      </c>
      <c r="DL9" s="233">
        <f t="shared" si="72"/>
        <v>0.69999999999999929</v>
      </c>
      <c r="DM9" s="207">
        <v>0</v>
      </c>
    </row>
    <row r="10" spans="1:117">
      <c r="A10" s="99"/>
      <c r="B10" s="161">
        <v>6</v>
      </c>
      <c r="C10" s="96" t="s">
        <v>125</v>
      </c>
      <c r="D10" s="141">
        <v>27</v>
      </c>
      <c r="E10" s="162">
        <v>1</v>
      </c>
      <c r="F10" s="163">
        <f t="shared" si="14"/>
        <v>4.4247787610619468E-3</v>
      </c>
      <c r="G10" s="165">
        <f t="shared" si="0"/>
        <v>3.7037037037037035E-2</v>
      </c>
      <c r="H10" s="141">
        <v>130</v>
      </c>
      <c r="I10" s="162">
        <v>8</v>
      </c>
      <c r="J10" s="163">
        <f t="shared" si="73"/>
        <v>3.5398230088495575E-2</v>
      </c>
      <c r="K10" s="165">
        <f t="shared" si="1"/>
        <v>6.1538461538461542E-2</v>
      </c>
      <c r="L10" s="141">
        <v>3990</v>
      </c>
      <c r="M10" s="162">
        <v>36</v>
      </c>
      <c r="N10" s="163">
        <f t="shared" si="15"/>
        <v>0.15929203539823009</v>
      </c>
      <c r="O10" s="165">
        <f t="shared" si="2"/>
        <v>9.0225563909774441E-3</v>
      </c>
      <c r="P10" s="141">
        <v>3829</v>
      </c>
      <c r="Q10" s="162">
        <v>47</v>
      </c>
      <c r="R10" s="163">
        <f t="shared" si="16"/>
        <v>0.20796460176991149</v>
      </c>
      <c r="S10" s="165">
        <f t="shared" si="3"/>
        <v>1.227474536432489E-2</v>
      </c>
      <c r="T10" s="141">
        <v>2668</v>
      </c>
      <c r="U10" s="162">
        <v>60</v>
      </c>
      <c r="V10" s="163">
        <f t="shared" si="17"/>
        <v>0.26548672566371684</v>
      </c>
      <c r="W10" s="165">
        <f t="shared" si="4"/>
        <v>2.2488755622188907E-2</v>
      </c>
      <c r="X10" s="141">
        <v>1231</v>
      </c>
      <c r="Y10" s="162">
        <v>43</v>
      </c>
      <c r="Z10" s="163">
        <f t="shared" si="18"/>
        <v>0.19026548672566371</v>
      </c>
      <c r="AA10" s="165">
        <f t="shared" si="5"/>
        <v>3.4930950446791224E-2</v>
      </c>
      <c r="AB10" s="141">
        <v>477</v>
      </c>
      <c r="AC10" s="162">
        <v>31</v>
      </c>
      <c r="AD10" s="163">
        <f t="shared" si="19"/>
        <v>0.13716814159292035</v>
      </c>
      <c r="AE10" s="165">
        <f t="shared" si="6"/>
        <v>6.4989517819706494E-2</v>
      </c>
      <c r="AF10" s="141">
        <f t="shared" si="20"/>
        <v>12352</v>
      </c>
      <c r="AG10" s="162">
        <f t="shared" si="21"/>
        <v>226</v>
      </c>
      <c r="AH10" s="163">
        <f t="shared" si="22"/>
        <v>1</v>
      </c>
      <c r="AI10" s="165">
        <f t="shared" si="23"/>
        <v>1.8296632124352331E-2</v>
      </c>
      <c r="AL10" s="161">
        <v>6</v>
      </c>
      <c r="AM10" s="96" t="s">
        <v>125</v>
      </c>
      <c r="AN10" s="141">
        <v>37</v>
      </c>
      <c r="AO10" s="162">
        <v>1</v>
      </c>
      <c r="AP10" s="163">
        <f t="shared" si="24"/>
        <v>4.3103448275862068E-3</v>
      </c>
      <c r="AQ10" s="165">
        <f t="shared" si="7"/>
        <v>2.7027027027027029E-2</v>
      </c>
      <c r="AR10" s="141">
        <v>132</v>
      </c>
      <c r="AS10" s="162">
        <v>5</v>
      </c>
      <c r="AT10" s="163">
        <f t="shared" si="74"/>
        <v>2.1551724137931036E-2</v>
      </c>
      <c r="AU10" s="165">
        <f t="shared" si="8"/>
        <v>3.787878787878788E-2</v>
      </c>
      <c r="AV10" s="141">
        <v>4165</v>
      </c>
      <c r="AW10" s="162">
        <v>45</v>
      </c>
      <c r="AX10" s="163">
        <f t="shared" si="25"/>
        <v>0.19396551724137931</v>
      </c>
      <c r="AY10" s="165">
        <f t="shared" si="9"/>
        <v>1.0804321728691477E-2</v>
      </c>
      <c r="AZ10" s="141">
        <v>3657</v>
      </c>
      <c r="BA10" s="162">
        <v>50</v>
      </c>
      <c r="BB10" s="163">
        <f t="shared" si="26"/>
        <v>0.21551724137931033</v>
      </c>
      <c r="BC10" s="165">
        <f t="shared" si="10"/>
        <v>1.3672409078479627E-2</v>
      </c>
      <c r="BD10" s="141">
        <v>2579</v>
      </c>
      <c r="BE10" s="162">
        <v>59</v>
      </c>
      <c r="BF10" s="163">
        <f t="shared" si="27"/>
        <v>0.25431034482758619</v>
      </c>
      <c r="BG10" s="165">
        <f t="shared" si="11"/>
        <v>2.2877084141139977E-2</v>
      </c>
      <c r="BH10" s="141">
        <v>1138</v>
      </c>
      <c r="BI10" s="162">
        <v>42</v>
      </c>
      <c r="BJ10" s="163">
        <f t="shared" si="28"/>
        <v>0.18103448275862069</v>
      </c>
      <c r="BK10" s="165">
        <f t="shared" si="12"/>
        <v>3.6906854130052721E-2</v>
      </c>
      <c r="BL10" s="141">
        <v>414</v>
      </c>
      <c r="BM10" s="162">
        <v>30</v>
      </c>
      <c r="BN10" s="163">
        <f t="shared" si="29"/>
        <v>0.12931034482758622</v>
      </c>
      <c r="BO10" s="165">
        <f t="shared" si="13"/>
        <v>7.2463768115942032E-2</v>
      </c>
      <c r="BP10" s="141">
        <f t="shared" si="30"/>
        <v>12122</v>
      </c>
      <c r="BQ10" s="162">
        <f t="shared" si="30"/>
        <v>232</v>
      </c>
      <c r="BR10" s="163">
        <f t="shared" si="31"/>
        <v>1</v>
      </c>
      <c r="BS10" s="165">
        <f t="shared" si="32"/>
        <v>1.9138755980861243E-2</v>
      </c>
      <c r="BT10" s="232">
        <v>6</v>
      </c>
      <c r="BU10" s="97" t="s">
        <v>125</v>
      </c>
      <c r="BV10" s="179">
        <f t="shared" si="33"/>
        <v>4.4247787610619468E-3</v>
      </c>
      <c r="BW10" s="179">
        <f t="shared" si="34"/>
        <v>4.3103448275862068E-3</v>
      </c>
      <c r="BX10" s="233">
        <f t="shared" si="35"/>
        <v>0</v>
      </c>
      <c r="BY10" s="179">
        <f t="shared" si="36"/>
        <v>3.5398230088495575E-2</v>
      </c>
      <c r="BZ10" s="179">
        <f t="shared" si="37"/>
        <v>2.1551724137931036E-2</v>
      </c>
      <c r="CA10" s="233">
        <f t="shared" si="38"/>
        <v>1.3000000000000005</v>
      </c>
      <c r="CB10" s="179">
        <f t="shared" si="39"/>
        <v>0.15929203539823009</v>
      </c>
      <c r="CC10" s="179">
        <f t="shared" si="40"/>
        <v>0.19396551724137931</v>
      </c>
      <c r="CD10" s="233">
        <f t="shared" si="41"/>
        <v>-3.5000000000000004</v>
      </c>
      <c r="CE10" s="179">
        <f t="shared" si="42"/>
        <v>0.20796460176991149</v>
      </c>
      <c r="CF10" s="179">
        <f t="shared" si="43"/>
        <v>0.21551724137931033</v>
      </c>
      <c r="CG10" s="233">
        <f t="shared" si="44"/>
        <v>-0.80000000000000071</v>
      </c>
      <c r="CH10" s="179">
        <f t="shared" si="76"/>
        <v>0.26548672566371684</v>
      </c>
      <c r="CI10" s="179">
        <f t="shared" si="75"/>
        <v>0.25431034482758619</v>
      </c>
      <c r="CJ10" s="233">
        <f t="shared" si="45"/>
        <v>1.100000000000001</v>
      </c>
      <c r="CK10" s="179">
        <f t="shared" si="46"/>
        <v>0.19026548672566371</v>
      </c>
      <c r="CL10" s="179">
        <f t="shared" si="47"/>
        <v>0.18103448275862069</v>
      </c>
      <c r="CM10" s="233">
        <f t="shared" si="48"/>
        <v>0.9000000000000008</v>
      </c>
      <c r="CN10" s="179">
        <f t="shared" si="49"/>
        <v>0.13716814159292035</v>
      </c>
      <c r="CO10" s="179">
        <f t="shared" si="50"/>
        <v>0.12931034482758622</v>
      </c>
      <c r="CP10" s="233">
        <f t="shared" si="51"/>
        <v>0.80000000000000071</v>
      </c>
      <c r="CR10" s="179">
        <f t="shared" si="52"/>
        <v>8.3051930272884916E-3</v>
      </c>
      <c r="CS10" s="179">
        <f t="shared" si="53"/>
        <v>1.0342541436464089E-2</v>
      </c>
      <c r="CT10" s="233">
        <f t="shared" si="54"/>
        <v>-0.2</v>
      </c>
      <c r="CU10" s="179">
        <f t="shared" si="55"/>
        <v>2.3911654649995437E-2</v>
      </c>
      <c r="CV10" s="179">
        <f t="shared" si="56"/>
        <v>2.2983425414364642E-2</v>
      </c>
      <c r="CW10" s="233">
        <f t="shared" si="57"/>
        <v>0.10000000000000009</v>
      </c>
      <c r="CX10" s="179">
        <f t="shared" si="58"/>
        <v>0.1657387971159989</v>
      </c>
      <c r="CY10" s="179">
        <f t="shared" si="59"/>
        <v>0.17834254143646408</v>
      </c>
      <c r="CZ10" s="233">
        <f t="shared" si="60"/>
        <v>-1.1999999999999984</v>
      </c>
      <c r="DA10" s="179">
        <f t="shared" si="61"/>
        <v>0.24062243314775941</v>
      </c>
      <c r="DB10" s="179">
        <f t="shared" si="62"/>
        <v>0.23849723756906077</v>
      </c>
      <c r="DC10" s="233">
        <f t="shared" si="63"/>
        <v>0.30000000000000027</v>
      </c>
      <c r="DD10" s="179">
        <f t="shared" si="64"/>
        <v>0.2691886465273341</v>
      </c>
      <c r="DE10" s="179">
        <f t="shared" si="65"/>
        <v>0.2665635359116022</v>
      </c>
      <c r="DF10" s="233">
        <f t="shared" si="66"/>
        <v>0.20000000000000018</v>
      </c>
      <c r="DG10" s="179">
        <f t="shared" si="67"/>
        <v>0.18951355297983025</v>
      </c>
      <c r="DH10" s="179">
        <f t="shared" si="68"/>
        <v>0.18744751381215469</v>
      </c>
      <c r="DI10" s="233">
        <f t="shared" si="69"/>
        <v>0.30000000000000027</v>
      </c>
      <c r="DJ10" s="179">
        <f t="shared" si="70"/>
        <v>0.10271972255179337</v>
      </c>
      <c r="DK10" s="179">
        <f t="shared" si="71"/>
        <v>9.5823204419889507E-2</v>
      </c>
      <c r="DL10" s="233">
        <f t="shared" si="72"/>
        <v>0.69999999999999929</v>
      </c>
      <c r="DM10" s="207">
        <v>0</v>
      </c>
    </row>
    <row r="11" spans="1:117">
      <c r="A11" s="99"/>
      <c r="B11" s="161">
        <v>7</v>
      </c>
      <c r="C11" s="96" t="s">
        <v>126</v>
      </c>
      <c r="D11" s="142">
        <v>34</v>
      </c>
      <c r="E11" s="145">
        <v>2</v>
      </c>
      <c r="F11" s="163">
        <f t="shared" si="14"/>
        <v>1.3157894736842105E-2</v>
      </c>
      <c r="G11" s="165">
        <f t="shared" si="0"/>
        <v>5.8823529411764705E-2</v>
      </c>
      <c r="H11" s="142">
        <v>119</v>
      </c>
      <c r="I11" s="145">
        <v>8</v>
      </c>
      <c r="J11" s="163">
        <f t="shared" si="73"/>
        <v>5.2631578947368418E-2</v>
      </c>
      <c r="K11" s="165">
        <f t="shared" si="1"/>
        <v>6.7226890756302518E-2</v>
      </c>
      <c r="L11" s="142">
        <v>3722</v>
      </c>
      <c r="M11" s="145">
        <v>29</v>
      </c>
      <c r="N11" s="163">
        <f t="shared" si="15"/>
        <v>0.19078947368421054</v>
      </c>
      <c r="O11" s="165">
        <f t="shared" si="2"/>
        <v>7.7915099408919939E-3</v>
      </c>
      <c r="P11" s="142">
        <v>3379</v>
      </c>
      <c r="Q11" s="145">
        <v>35</v>
      </c>
      <c r="R11" s="163">
        <f t="shared" si="16"/>
        <v>0.23026315789473684</v>
      </c>
      <c r="S11" s="165">
        <f t="shared" si="3"/>
        <v>1.0358094110683634E-2</v>
      </c>
      <c r="T11" s="142">
        <v>2275</v>
      </c>
      <c r="U11" s="145">
        <v>41</v>
      </c>
      <c r="V11" s="163">
        <f t="shared" si="17"/>
        <v>0.26973684210526316</v>
      </c>
      <c r="W11" s="165">
        <f t="shared" si="4"/>
        <v>1.8021978021978021E-2</v>
      </c>
      <c r="X11" s="142">
        <v>1044</v>
      </c>
      <c r="Y11" s="145">
        <v>19</v>
      </c>
      <c r="Z11" s="163">
        <f t="shared" si="18"/>
        <v>0.125</v>
      </c>
      <c r="AA11" s="165">
        <f t="shared" si="5"/>
        <v>1.8199233716475097E-2</v>
      </c>
      <c r="AB11" s="142">
        <v>429</v>
      </c>
      <c r="AC11" s="145">
        <v>18</v>
      </c>
      <c r="AD11" s="163">
        <f t="shared" si="19"/>
        <v>0.11842105263157894</v>
      </c>
      <c r="AE11" s="165">
        <f t="shared" si="6"/>
        <v>4.195804195804196E-2</v>
      </c>
      <c r="AF11" s="142">
        <f t="shared" si="20"/>
        <v>11002</v>
      </c>
      <c r="AG11" s="145">
        <f t="shared" si="21"/>
        <v>152</v>
      </c>
      <c r="AH11" s="163">
        <f t="shared" si="22"/>
        <v>1</v>
      </c>
      <c r="AI11" s="165">
        <f t="shared" si="23"/>
        <v>1.3815669878203964E-2</v>
      </c>
      <c r="AL11" s="161">
        <v>7</v>
      </c>
      <c r="AM11" s="96" t="s">
        <v>126</v>
      </c>
      <c r="AN11" s="142">
        <v>48</v>
      </c>
      <c r="AO11" s="145">
        <v>1</v>
      </c>
      <c r="AP11" s="163">
        <f t="shared" si="24"/>
        <v>5.4945054945054949E-3</v>
      </c>
      <c r="AQ11" s="165">
        <f t="shared" si="7"/>
        <v>2.0833333333333332E-2</v>
      </c>
      <c r="AR11" s="142">
        <v>119</v>
      </c>
      <c r="AS11" s="145">
        <v>10</v>
      </c>
      <c r="AT11" s="163">
        <f t="shared" si="74"/>
        <v>5.4945054945054944E-2</v>
      </c>
      <c r="AU11" s="165">
        <f t="shared" si="8"/>
        <v>8.4033613445378158E-2</v>
      </c>
      <c r="AV11" s="142">
        <v>3838</v>
      </c>
      <c r="AW11" s="145">
        <v>30</v>
      </c>
      <c r="AX11" s="163">
        <f t="shared" si="25"/>
        <v>0.16483516483516483</v>
      </c>
      <c r="AY11" s="165">
        <f t="shared" si="9"/>
        <v>7.816571130797291E-3</v>
      </c>
      <c r="AZ11" s="142">
        <v>3238</v>
      </c>
      <c r="BA11" s="145">
        <v>39</v>
      </c>
      <c r="BB11" s="163">
        <f t="shared" si="26"/>
        <v>0.21428571428571427</v>
      </c>
      <c r="BC11" s="165">
        <f t="shared" si="10"/>
        <v>1.2044471896232242E-2</v>
      </c>
      <c r="BD11" s="142">
        <v>2158</v>
      </c>
      <c r="BE11" s="145">
        <v>50</v>
      </c>
      <c r="BF11" s="163">
        <f t="shared" si="27"/>
        <v>0.27472527472527475</v>
      </c>
      <c r="BG11" s="165">
        <f t="shared" si="11"/>
        <v>2.3169601482854494E-2</v>
      </c>
      <c r="BH11" s="142">
        <v>982</v>
      </c>
      <c r="BI11" s="145">
        <v>30</v>
      </c>
      <c r="BJ11" s="163">
        <f t="shared" si="28"/>
        <v>0.16483516483516483</v>
      </c>
      <c r="BK11" s="165">
        <f t="shared" si="12"/>
        <v>3.0549898167006109E-2</v>
      </c>
      <c r="BL11" s="142">
        <v>408</v>
      </c>
      <c r="BM11" s="145">
        <v>22</v>
      </c>
      <c r="BN11" s="163">
        <f t="shared" si="29"/>
        <v>0.12087912087912088</v>
      </c>
      <c r="BO11" s="165">
        <f t="shared" si="13"/>
        <v>5.3921568627450983E-2</v>
      </c>
      <c r="BP11" s="142">
        <f t="shared" si="30"/>
        <v>10791</v>
      </c>
      <c r="BQ11" s="145">
        <f t="shared" si="30"/>
        <v>182</v>
      </c>
      <c r="BR11" s="163">
        <f t="shared" si="31"/>
        <v>1</v>
      </c>
      <c r="BS11" s="165">
        <f t="shared" si="32"/>
        <v>1.6865906774163653E-2</v>
      </c>
      <c r="BT11" s="232">
        <v>7</v>
      </c>
      <c r="BU11" s="97" t="s">
        <v>126</v>
      </c>
      <c r="BV11" s="179">
        <f t="shared" si="33"/>
        <v>1.3157894736842105E-2</v>
      </c>
      <c r="BW11" s="179">
        <f t="shared" si="34"/>
        <v>5.4945054945054949E-3</v>
      </c>
      <c r="BX11" s="233">
        <f t="shared" si="35"/>
        <v>0.8</v>
      </c>
      <c r="BY11" s="179">
        <f t="shared" si="36"/>
        <v>5.2631578947368418E-2</v>
      </c>
      <c r="BZ11" s="179">
        <f t="shared" si="37"/>
        <v>5.4945054945054944E-2</v>
      </c>
      <c r="CA11" s="233">
        <f t="shared" si="38"/>
        <v>-0.20000000000000018</v>
      </c>
      <c r="CB11" s="179">
        <f t="shared" si="39"/>
        <v>0.19078947368421054</v>
      </c>
      <c r="CC11" s="179">
        <f t="shared" si="40"/>
        <v>0.16483516483516483</v>
      </c>
      <c r="CD11" s="233">
        <f t="shared" si="41"/>
        <v>2.5999999999999996</v>
      </c>
      <c r="CE11" s="179">
        <f t="shared" si="42"/>
        <v>0.23026315789473684</v>
      </c>
      <c r="CF11" s="179">
        <f t="shared" si="43"/>
        <v>0.21428571428571427</v>
      </c>
      <c r="CG11" s="233">
        <f t="shared" si="44"/>
        <v>1.6000000000000014</v>
      </c>
      <c r="CH11" s="179">
        <f t="shared" si="76"/>
        <v>0.26973684210526316</v>
      </c>
      <c r="CI11" s="179">
        <f t="shared" si="75"/>
        <v>0.27472527472527475</v>
      </c>
      <c r="CJ11" s="233">
        <f t="shared" si="45"/>
        <v>-0.50000000000000044</v>
      </c>
      <c r="CK11" s="179">
        <f t="shared" si="46"/>
        <v>0.125</v>
      </c>
      <c r="CL11" s="179">
        <f t="shared" si="47"/>
        <v>0.16483516483516483</v>
      </c>
      <c r="CM11" s="233">
        <f t="shared" si="48"/>
        <v>-4.0000000000000009</v>
      </c>
      <c r="CN11" s="179">
        <f t="shared" si="49"/>
        <v>0.11842105263157894</v>
      </c>
      <c r="CO11" s="179">
        <f t="shared" si="50"/>
        <v>0.12087912087912088</v>
      </c>
      <c r="CP11" s="233">
        <f t="shared" si="51"/>
        <v>-0.30000000000000027</v>
      </c>
      <c r="CR11" s="179">
        <f t="shared" si="52"/>
        <v>8.3051930272884916E-3</v>
      </c>
      <c r="CS11" s="179">
        <f t="shared" si="53"/>
        <v>1.0342541436464089E-2</v>
      </c>
      <c r="CT11" s="233">
        <f t="shared" si="54"/>
        <v>-0.2</v>
      </c>
      <c r="CU11" s="179">
        <f t="shared" si="55"/>
        <v>2.3911654649995437E-2</v>
      </c>
      <c r="CV11" s="179">
        <f t="shared" si="56"/>
        <v>2.2983425414364642E-2</v>
      </c>
      <c r="CW11" s="233">
        <f t="shared" si="57"/>
        <v>0.10000000000000009</v>
      </c>
      <c r="CX11" s="179">
        <f t="shared" si="58"/>
        <v>0.1657387971159989</v>
      </c>
      <c r="CY11" s="179">
        <f t="shared" si="59"/>
        <v>0.17834254143646408</v>
      </c>
      <c r="CZ11" s="233">
        <f t="shared" si="60"/>
        <v>-1.1999999999999984</v>
      </c>
      <c r="DA11" s="179">
        <f t="shared" si="61"/>
        <v>0.24062243314775941</v>
      </c>
      <c r="DB11" s="179">
        <f t="shared" si="62"/>
        <v>0.23849723756906077</v>
      </c>
      <c r="DC11" s="233">
        <f t="shared" si="63"/>
        <v>0.30000000000000027</v>
      </c>
      <c r="DD11" s="179">
        <f t="shared" si="64"/>
        <v>0.2691886465273341</v>
      </c>
      <c r="DE11" s="179">
        <f t="shared" si="65"/>
        <v>0.2665635359116022</v>
      </c>
      <c r="DF11" s="233">
        <f t="shared" si="66"/>
        <v>0.20000000000000018</v>
      </c>
      <c r="DG11" s="179">
        <f t="shared" si="67"/>
        <v>0.18951355297983025</v>
      </c>
      <c r="DH11" s="179">
        <f t="shared" si="68"/>
        <v>0.18744751381215469</v>
      </c>
      <c r="DI11" s="233">
        <f t="shared" si="69"/>
        <v>0.30000000000000027</v>
      </c>
      <c r="DJ11" s="179">
        <f t="shared" si="70"/>
        <v>0.10271972255179337</v>
      </c>
      <c r="DK11" s="179">
        <f t="shared" si="71"/>
        <v>9.5823204419889507E-2</v>
      </c>
      <c r="DL11" s="233">
        <f t="shared" si="72"/>
        <v>0.69999999999999929</v>
      </c>
      <c r="DM11" s="207">
        <v>0</v>
      </c>
    </row>
    <row r="12" spans="1:117">
      <c r="A12" s="99"/>
      <c r="B12" s="161">
        <v>8</v>
      </c>
      <c r="C12" s="96" t="s">
        <v>59</v>
      </c>
      <c r="D12" s="143">
        <v>19</v>
      </c>
      <c r="E12" s="166">
        <v>2</v>
      </c>
      <c r="F12" s="163">
        <f t="shared" si="14"/>
        <v>1.7241379310344827E-2</v>
      </c>
      <c r="G12" s="165">
        <f t="shared" si="0"/>
        <v>0.10526315789473684</v>
      </c>
      <c r="H12" s="143">
        <v>77</v>
      </c>
      <c r="I12" s="166">
        <v>3</v>
      </c>
      <c r="J12" s="163">
        <f t="shared" si="73"/>
        <v>2.5862068965517241E-2</v>
      </c>
      <c r="K12" s="165">
        <f t="shared" si="1"/>
        <v>3.896103896103896E-2</v>
      </c>
      <c r="L12" s="143">
        <v>2791</v>
      </c>
      <c r="M12" s="166">
        <v>12</v>
      </c>
      <c r="N12" s="163">
        <f t="shared" si="15"/>
        <v>0.10344827586206896</v>
      </c>
      <c r="O12" s="165">
        <f t="shared" si="2"/>
        <v>4.2995342171264781E-3</v>
      </c>
      <c r="P12" s="143">
        <v>2566</v>
      </c>
      <c r="Q12" s="166">
        <v>23</v>
      </c>
      <c r="R12" s="163">
        <f t="shared" si="16"/>
        <v>0.19827586206896552</v>
      </c>
      <c r="S12" s="165">
        <f t="shared" si="3"/>
        <v>8.9633671083398283E-3</v>
      </c>
      <c r="T12" s="143">
        <v>1990</v>
      </c>
      <c r="U12" s="166">
        <v>28</v>
      </c>
      <c r="V12" s="163">
        <f t="shared" si="17"/>
        <v>0.2413793103448276</v>
      </c>
      <c r="W12" s="165">
        <f t="shared" si="4"/>
        <v>1.407035175879397E-2</v>
      </c>
      <c r="X12" s="143">
        <v>1131</v>
      </c>
      <c r="Y12" s="166">
        <v>25</v>
      </c>
      <c r="Z12" s="163">
        <f t="shared" si="18"/>
        <v>0.21551724137931033</v>
      </c>
      <c r="AA12" s="165">
        <f t="shared" si="5"/>
        <v>2.2104332449160036E-2</v>
      </c>
      <c r="AB12" s="143">
        <v>466</v>
      </c>
      <c r="AC12" s="166">
        <v>23</v>
      </c>
      <c r="AD12" s="163">
        <f t="shared" si="19"/>
        <v>0.19827586206896552</v>
      </c>
      <c r="AE12" s="165">
        <f t="shared" si="6"/>
        <v>4.9356223175965663E-2</v>
      </c>
      <c r="AF12" s="143">
        <f t="shared" si="20"/>
        <v>9040</v>
      </c>
      <c r="AG12" s="166">
        <f t="shared" si="21"/>
        <v>116</v>
      </c>
      <c r="AH12" s="163">
        <f t="shared" si="22"/>
        <v>1</v>
      </c>
      <c r="AI12" s="165">
        <f t="shared" si="23"/>
        <v>1.2831858407079646E-2</v>
      </c>
      <c r="AL12" s="161">
        <v>8</v>
      </c>
      <c r="AM12" s="96" t="s">
        <v>59</v>
      </c>
      <c r="AN12" s="143">
        <v>25</v>
      </c>
      <c r="AO12" s="166">
        <v>2</v>
      </c>
      <c r="AP12" s="163">
        <f t="shared" si="24"/>
        <v>1.6260162601626018E-2</v>
      </c>
      <c r="AQ12" s="165">
        <f t="shared" si="7"/>
        <v>0.08</v>
      </c>
      <c r="AR12" s="143">
        <v>85</v>
      </c>
      <c r="AS12" s="166">
        <v>3</v>
      </c>
      <c r="AT12" s="163">
        <f t="shared" si="74"/>
        <v>2.4390243902439025E-2</v>
      </c>
      <c r="AU12" s="165">
        <f t="shared" si="8"/>
        <v>3.5294117647058823E-2</v>
      </c>
      <c r="AV12" s="143">
        <v>2772</v>
      </c>
      <c r="AW12" s="166">
        <v>18</v>
      </c>
      <c r="AX12" s="163">
        <f t="shared" si="25"/>
        <v>0.14634146341463414</v>
      </c>
      <c r="AY12" s="165">
        <f t="shared" si="9"/>
        <v>6.4935064935064939E-3</v>
      </c>
      <c r="AZ12" s="143">
        <v>2491</v>
      </c>
      <c r="BA12" s="166">
        <v>26</v>
      </c>
      <c r="BB12" s="163">
        <f t="shared" si="26"/>
        <v>0.21138211382113822</v>
      </c>
      <c r="BC12" s="165">
        <f t="shared" si="10"/>
        <v>1.0437575270975512E-2</v>
      </c>
      <c r="BD12" s="143">
        <v>1923</v>
      </c>
      <c r="BE12" s="166">
        <v>26</v>
      </c>
      <c r="BF12" s="163">
        <f t="shared" si="27"/>
        <v>0.21138211382113822</v>
      </c>
      <c r="BG12" s="165">
        <f t="shared" si="11"/>
        <v>1.3520540821632865E-2</v>
      </c>
      <c r="BH12" s="143">
        <v>1072</v>
      </c>
      <c r="BI12" s="166">
        <v>28</v>
      </c>
      <c r="BJ12" s="163">
        <f t="shared" si="28"/>
        <v>0.22764227642276422</v>
      </c>
      <c r="BK12" s="165">
        <f t="shared" si="12"/>
        <v>2.6119402985074626E-2</v>
      </c>
      <c r="BL12" s="143">
        <v>413</v>
      </c>
      <c r="BM12" s="166">
        <v>20</v>
      </c>
      <c r="BN12" s="163">
        <f t="shared" si="29"/>
        <v>0.16260162601626016</v>
      </c>
      <c r="BO12" s="165">
        <f t="shared" si="13"/>
        <v>4.8426150121065374E-2</v>
      </c>
      <c r="BP12" s="143">
        <f t="shared" si="30"/>
        <v>8781</v>
      </c>
      <c r="BQ12" s="166">
        <f t="shared" si="30"/>
        <v>123</v>
      </c>
      <c r="BR12" s="163">
        <f t="shared" si="31"/>
        <v>1</v>
      </c>
      <c r="BS12" s="165">
        <f t="shared" si="32"/>
        <v>1.400751622822002E-2</v>
      </c>
      <c r="BT12" s="232">
        <v>8</v>
      </c>
      <c r="BU12" s="97" t="s">
        <v>59</v>
      </c>
      <c r="BV12" s="179">
        <f t="shared" si="33"/>
        <v>1.7241379310344827E-2</v>
      </c>
      <c r="BW12" s="179">
        <f t="shared" si="34"/>
        <v>1.6260162601626018E-2</v>
      </c>
      <c r="BX12" s="233">
        <f t="shared" si="35"/>
        <v>0.10000000000000009</v>
      </c>
      <c r="BY12" s="179">
        <f t="shared" si="36"/>
        <v>2.5862068965517241E-2</v>
      </c>
      <c r="BZ12" s="179">
        <f t="shared" si="37"/>
        <v>2.4390243902439025E-2</v>
      </c>
      <c r="CA12" s="233">
        <f t="shared" si="38"/>
        <v>0.19999999999999984</v>
      </c>
      <c r="CB12" s="179">
        <f t="shared" si="39"/>
        <v>0.10344827586206896</v>
      </c>
      <c r="CC12" s="179">
        <f t="shared" si="40"/>
        <v>0.14634146341463414</v>
      </c>
      <c r="CD12" s="233">
        <f t="shared" si="41"/>
        <v>-4.3</v>
      </c>
      <c r="CE12" s="179">
        <f t="shared" si="42"/>
        <v>0.19827586206896552</v>
      </c>
      <c r="CF12" s="179">
        <f t="shared" si="43"/>
        <v>0.21138211382113822</v>
      </c>
      <c r="CG12" s="233">
        <f t="shared" si="44"/>
        <v>-1.2999999999999985</v>
      </c>
      <c r="CH12" s="179">
        <f t="shared" si="76"/>
        <v>0.2413793103448276</v>
      </c>
      <c r="CI12" s="179">
        <f>BF12</f>
        <v>0.21138211382113822</v>
      </c>
      <c r="CJ12" s="233">
        <f t="shared" si="45"/>
        <v>3</v>
      </c>
      <c r="CK12" s="179">
        <f t="shared" si="46"/>
        <v>0.21551724137931033</v>
      </c>
      <c r="CL12" s="179">
        <f t="shared" si="47"/>
        <v>0.22764227642276422</v>
      </c>
      <c r="CM12" s="233">
        <f t="shared" si="48"/>
        <v>-1.2000000000000011</v>
      </c>
      <c r="CN12" s="179">
        <f t="shared" si="49"/>
        <v>0.19827586206896552</v>
      </c>
      <c r="CO12" s="179">
        <f t="shared" si="50"/>
        <v>0.16260162601626016</v>
      </c>
      <c r="CP12" s="233">
        <f t="shared" si="51"/>
        <v>3.5000000000000004</v>
      </c>
      <c r="CR12" s="179">
        <f t="shared" si="52"/>
        <v>8.3051930272884916E-3</v>
      </c>
      <c r="CS12" s="179">
        <f t="shared" si="53"/>
        <v>1.0342541436464089E-2</v>
      </c>
      <c r="CT12" s="233">
        <f t="shared" si="54"/>
        <v>-0.2</v>
      </c>
      <c r="CU12" s="179">
        <f t="shared" si="55"/>
        <v>2.3911654649995437E-2</v>
      </c>
      <c r="CV12" s="179">
        <f t="shared" si="56"/>
        <v>2.2983425414364642E-2</v>
      </c>
      <c r="CW12" s="233">
        <f t="shared" si="57"/>
        <v>0.10000000000000009</v>
      </c>
      <c r="CX12" s="179">
        <f t="shared" si="58"/>
        <v>0.1657387971159989</v>
      </c>
      <c r="CY12" s="179">
        <f t="shared" si="59"/>
        <v>0.17834254143646408</v>
      </c>
      <c r="CZ12" s="233">
        <f t="shared" si="60"/>
        <v>-1.1999999999999984</v>
      </c>
      <c r="DA12" s="179">
        <f t="shared" si="61"/>
        <v>0.24062243314775941</v>
      </c>
      <c r="DB12" s="179">
        <f t="shared" si="62"/>
        <v>0.23849723756906077</v>
      </c>
      <c r="DC12" s="233">
        <f t="shared" si="63"/>
        <v>0.30000000000000027</v>
      </c>
      <c r="DD12" s="179">
        <f t="shared" si="64"/>
        <v>0.2691886465273341</v>
      </c>
      <c r="DE12" s="179">
        <f t="shared" si="65"/>
        <v>0.2665635359116022</v>
      </c>
      <c r="DF12" s="233">
        <f t="shared" si="66"/>
        <v>0.20000000000000018</v>
      </c>
      <c r="DG12" s="179">
        <f t="shared" si="67"/>
        <v>0.18951355297983025</v>
      </c>
      <c r="DH12" s="179">
        <f t="shared" si="68"/>
        <v>0.18744751381215469</v>
      </c>
      <c r="DI12" s="233">
        <f t="shared" si="69"/>
        <v>0.30000000000000027</v>
      </c>
      <c r="DJ12" s="179">
        <f t="shared" si="70"/>
        <v>0.10271972255179337</v>
      </c>
      <c r="DK12" s="179">
        <f t="shared" si="71"/>
        <v>9.5823204419889507E-2</v>
      </c>
      <c r="DL12" s="233">
        <f t="shared" si="72"/>
        <v>0.69999999999999929</v>
      </c>
      <c r="DM12" s="207">
        <v>0</v>
      </c>
    </row>
    <row r="13" spans="1:117">
      <c r="A13" s="99"/>
      <c r="B13" s="161">
        <v>9</v>
      </c>
      <c r="C13" s="96" t="s">
        <v>127</v>
      </c>
      <c r="D13" s="141">
        <v>9</v>
      </c>
      <c r="E13" s="162">
        <v>0</v>
      </c>
      <c r="F13" s="163">
        <f t="shared" si="14"/>
        <v>0</v>
      </c>
      <c r="G13" s="165">
        <f t="shared" si="0"/>
        <v>0</v>
      </c>
      <c r="H13" s="141">
        <v>46</v>
      </c>
      <c r="I13" s="162">
        <v>4</v>
      </c>
      <c r="J13" s="163">
        <f t="shared" si="73"/>
        <v>5.4794520547945202E-2</v>
      </c>
      <c r="K13" s="165">
        <f t="shared" si="1"/>
        <v>8.6956521739130432E-2</v>
      </c>
      <c r="L13" s="141">
        <v>1879</v>
      </c>
      <c r="M13" s="162">
        <v>11</v>
      </c>
      <c r="N13" s="163">
        <f t="shared" si="15"/>
        <v>0.15068493150684931</v>
      </c>
      <c r="O13" s="165">
        <f t="shared" si="2"/>
        <v>5.854177754124534E-3</v>
      </c>
      <c r="P13" s="141">
        <v>1716</v>
      </c>
      <c r="Q13" s="162">
        <v>14</v>
      </c>
      <c r="R13" s="163">
        <f t="shared" si="16"/>
        <v>0.19178082191780821</v>
      </c>
      <c r="S13" s="165">
        <f t="shared" si="3"/>
        <v>8.1585081585081581E-3</v>
      </c>
      <c r="T13" s="141">
        <v>1271</v>
      </c>
      <c r="U13" s="162">
        <v>19</v>
      </c>
      <c r="V13" s="163">
        <f t="shared" si="17"/>
        <v>0.26027397260273971</v>
      </c>
      <c r="W13" s="165">
        <f t="shared" si="4"/>
        <v>1.4948859166011016E-2</v>
      </c>
      <c r="X13" s="141">
        <v>649</v>
      </c>
      <c r="Y13" s="162">
        <v>14</v>
      </c>
      <c r="Z13" s="163">
        <f t="shared" si="18"/>
        <v>0.19178082191780821</v>
      </c>
      <c r="AA13" s="165">
        <f t="shared" si="5"/>
        <v>2.1571648690292759E-2</v>
      </c>
      <c r="AB13" s="141">
        <v>262</v>
      </c>
      <c r="AC13" s="162">
        <v>11</v>
      </c>
      <c r="AD13" s="163">
        <f t="shared" si="19"/>
        <v>0.15068493150684931</v>
      </c>
      <c r="AE13" s="165">
        <f t="shared" si="6"/>
        <v>4.1984732824427481E-2</v>
      </c>
      <c r="AF13" s="141">
        <f t="shared" si="20"/>
        <v>5832</v>
      </c>
      <c r="AG13" s="162">
        <f t="shared" ref="AG13:AG18" si="77">SUM(E13,I13,M13,Q13,U13,Y13,AC13)</f>
        <v>73</v>
      </c>
      <c r="AH13" s="163">
        <f t="shared" si="22"/>
        <v>1</v>
      </c>
      <c r="AI13" s="165">
        <f t="shared" si="23"/>
        <v>1.2517146776406037E-2</v>
      </c>
      <c r="AL13" s="161">
        <v>9</v>
      </c>
      <c r="AM13" s="96" t="s">
        <v>127</v>
      </c>
      <c r="AN13" s="141">
        <v>13</v>
      </c>
      <c r="AO13" s="162">
        <v>1</v>
      </c>
      <c r="AP13" s="163">
        <f t="shared" si="24"/>
        <v>1.1904761904761904E-2</v>
      </c>
      <c r="AQ13" s="165">
        <f t="shared" si="7"/>
        <v>7.6923076923076927E-2</v>
      </c>
      <c r="AR13" s="141">
        <v>50</v>
      </c>
      <c r="AS13" s="162">
        <v>5</v>
      </c>
      <c r="AT13" s="163">
        <f t="shared" si="74"/>
        <v>5.9523809523809521E-2</v>
      </c>
      <c r="AU13" s="165">
        <f t="shared" si="8"/>
        <v>0.1</v>
      </c>
      <c r="AV13" s="141">
        <v>1934</v>
      </c>
      <c r="AW13" s="162">
        <v>13</v>
      </c>
      <c r="AX13" s="163">
        <f t="shared" si="25"/>
        <v>0.15476190476190477</v>
      </c>
      <c r="AY13" s="165">
        <f t="shared" si="9"/>
        <v>6.7218200620475701E-3</v>
      </c>
      <c r="AZ13" s="141">
        <v>1634</v>
      </c>
      <c r="BA13" s="162">
        <v>22</v>
      </c>
      <c r="BB13" s="163">
        <f t="shared" si="26"/>
        <v>0.26190476190476192</v>
      </c>
      <c r="BC13" s="165">
        <f t="shared" si="10"/>
        <v>1.346389228886169E-2</v>
      </c>
      <c r="BD13" s="141">
        <v>1189</v>
      </c>
      <c r="BE13" s="162">
        <v>22</v>
      </c>
      <c r="BF13" s="163">
        <f t="shared" si="27"/>
        <v>0.26190476190476192</v>
      </c>
      <c r="BG13" s="165">
        <f t="shared" si="11"/>
        <v>1.8502943650126155E-2</v>
      </c>
      <c r="BH13" s="141">
        <v>597</v>
      </c>
      <c r="BI13" s="162">
        <v>14</v>
      </c>
      <c r="BJ13" s="163">
        <f t="shared" si="28"/>
        <v>0.16666666666666666</v>
      </c>
      <c r="BK13" s="165">
        <f t="shared" si="12"/>
        <v>2.3450586264656615E-2</v>
      </c>
      <c r="BL13" s="141">
        <v>220</v>
      </c>
      <c r="BM13" s="162">
        <v>7</v>
      </c>
      <c r="BN13" s="163">
        <f t="shared" si="29"/>
        <v>8.3333333333333329E-2</v>
      </c>
      <c r="BO13" s="165">
        <f t="shared" si="13"/>
        <v>3.1818181818181815E-2</v>
      </c>
      <c r="BP13" s="141">
        <f t="shared" si="30"/>
        <v>5637</v>
      </c>
      <c r="BQ13" s="162">
        <f t="shared" si="30"/>
        <v>84</v>
      </c>
      <c r="BR13" s="163">
        <f t="shared" si="31"/>
        <v>1</v>
      </c>
      <c r="BS13" s="165">
        <f t="shared" si="32"/>
        <v>1.4901543374135177E-2</v>
      </c>
      <c r="BT13" s="232">
        <v>9</v>
      </c>
      <c r="BU13" s="97" t="s">
        <v>127</v>
      </c>
      <c r="BV13" s="179">
        <f t="shared" si="33"/>
        <v>0</v>
      </c>
      <c r="BW13" s="179">
        <f t="shared" si="34"/>
        <v>1.1904761904761904E-2</v>
      </c>
      <c r="BX13" s="233">
        <f t="shared" si="35"/>
        <v>-1.2</v>
      </c>
      <c r="BY13" s="179">
        <f t="shared" si="36"/>
        <v>5.4794520547945202E-2</v>
      </c>
      <c r="BZ13" s="179">
        <f t="shared" si="37"/>
        <v>5.9523809523809521E-2</v>
      </c>
      <c r="CA13" s="233">
        <f t="shared" si="38"/>
        <v>-0.49999999999999978</v>
      </c>
      <c r="CB13" s="179">
        <f t="shared" si="39"/>
        <v>0.15068493150684931</v>
      </c>
      <c r="CC13" s="179">
        <f t="shared" si="40"/>
        <v>0.15476190476190477</v>
      </c>
      <c r="CD13" s="233">
        <f t="shared" si="41"/>
        <v>-0.40000000000000036</v>
      </c>
      <c r="CE13" s="179">
        <f t="shared" si="42"/>
        <v>0.19178082191780821</v>
      </c>
      <c r="CF13" s="179">
        <f t="shared" si="43"/>
        <v>0.26190476190476192</v>
      </c>
      <c r="CG13" s="233">
        <f t="shared" si="44"/>
        <v>-7.0000000000000009</v>
      </c>
      <c r="CH13" s="179">
        <f t="shared" si="76"/>
        <v>0.26027397260273971</v>
      </c>
      <c r="CI13" s="179">
        <f t="shared" si="75"/>
        <v>0.26190476190476192</v>
      </c>
      <c r="CJ13" s="233">
        <f t="shared" si="45"/>
        <v>-0.20000000000000018</v>
      </c>
      <c r="CK13" s="179">
        <f t="shared" si="46"/>
        <v>0.19178082191780821</v>
      </c>
      <c r="CL13" s="179">
        <f t="shared" si="47"/>
        <v>0.16666666666666666</v>
      </c>
      <c r="CM13" s="233">
        <f t="shared" si="48"/>
        <v>2.4999999999999996</v>
      </c>
      <c r="CN13" s="179">
        <f t="shared" si="49"/>
        <v>0.15068493150684931</v>
      </c>
      <c r="CO13" s="179">
        <f t="shared" si="50"/>
        <v>8.3333333333333329E-2</v>
      </c>
      <c r="CP13" s="233">
        <f t="shared" si="51"/>
        <v>6.7999999999999989</v>
      </c>
      <c r="CR13" s="179">
        <f t="shared" si="52"/>
        <v>8.3051930272884916E-3</v>
      </c>
      <c r="CS13" s="179">
        <f t="shared" si="53"/>
        <v>1.0342541436464089E-2</v>
      </c>
      <c r="CT13" s="233">
        <f t="shared" si="54"/>
        <v>-0.2</v>
      </c>
      <c r="CU13" s="179">
        <f t="shared" si="55"/>
        <v>2.3911654649995437E-2</v>
      </c>
      <c r="CV13" s="179">
        <f t="shared" si="56"/>
        <v>2.2983425414364642E-2</v>
      </c>
      <c r="CW13" s="233">
        <f t="shared" si="57"/>
        <v>0.10000000000000009</v>
      </c>
      <c r="CX13" s="179">
        <f t="shared" si="58"/>
        <v>0.1657387971159989</v>
      </c>
      <c r="CY13" s="179">
        <f t="shared" si="59"/>
        <v>0.17834254143646408</v>
      </c>
      <c r="CZ13" s="233">
        <f t="shared" si="60"/>
        <v>-1.1999999999999984</v>
      </c>
      <c r="DA13" s="179">
        <f t="shared" si="61"/>
        <v>0.24062243314775941</v>
      </c>
      <c r="DB13" s="179">
        <f t="shared" si="62"/>
        <v>0.23849723756906077</v>
      </c>
      <c r="DC13" s="233">
        <f t="shared" si="63"/>
        <v>0.30000000000000027</v>
      </c>
      <c r="DD13" s="179">
        <f t="shared" si="64"/>
        <v>0.2691886465273341</v>
      </c>
      <c r="DE13" s="179">
        <f t="shared" si="65"/>
        <v>0.2665635359116022</v>
      </c>
      <c r="DF13" s="233">
        <f t="shared" si="66"/>
        <v>0.20000000000000018</v>
      </c>
      <c r="DG13" s="179">
        <f t="shared" si="67"/>
        <v>0.18951355297983025</v>
      </c>
      <c r="DH13" s="179">
        <f t="shared" si="68"/>
        <v>0.18744751381215469</v>
      </c>
      <c r="DI13" s="233">
        <f t="shared" si="69"/>
        <v>0.30000000000000027</v>
      </c>
      <c r="DJ13" s="179">
        <f t="shared" si="70"/>
        <v>0.10271972255179337</v>
      </c>
      <c r="DK13" s="179">
        <f t="shared" si="71"/>
        <v>9.5823204419889507E-2</v>
      </c>
      <c r="DL13" s="233">
        <f t="shared" si="72"/>
        <v>0.69999999999999929</v>
      </c>
      <c r="DM13" s="207">
        <v>0</v>
      </c>
    </row>
    <row r="14" spans="1:117">
      <c r="A14" s="99"/>
      <c r="B14" s="161">
        <v>10</v>
      </c>
      <c r="C14" s="96" t="s">
        <v>60</v>
      </c>
      <c r="D14" s="141">
        <v>23</v>
      </c>
      <c r="E14" s="162">
        <v>2</v>
      </c>
      <c r="F14" s="163">
        <f t="shared" si="14"/>
        <v>1.2422360248447204E-2</v>
      </c>
      <c r="G14" s="165">
        <f t="shared" si="0"/>
        <v>8.6956521739130432E-2</v>
      </c>
      <c r="H14" s="141">
        <v>101</v>
      </c>
      <c r="I14" s="162">
        <v>5</v>
      </c>
      <c r="J14" s="163">
        <f t="shared" si="73"/>
        <v>3.1055900621118012E-2</v>
      </c>
      <c r="K14" s="165">
        <f t="shared" si="1"/>
        <v>4.9504950495049507E-2</v>
      </c>
      <c r="L14" s="141">
        <v>4589</v>
      </c>
      <c r="M14" s="162">
        <v>33</v>
      </c>
      <c r="N14" s="163">
        <f t="shared" si="15"/>
        <v>0.20496894409937888</v>
      </c>
      <c r="O14" s="165">
        <f t="shared" si="2"/>
        <v>7.1911091741120071E-3</v>
      </c>
      <c r="P14" s="141">
        <v>4071</v>
      </c>
      <c r="Q14" s="162">
        <v>39</v>
      </c>
      <c r="R14" s="163">
        <f t="shared" si="16"/>
        <v>0.24223602484472051</v>
      </c>
      <c r="S14" s="165">
        <f t="shared" si="3"/>
        <v>9.5799557848194553E-3</v>
      </c>
      <c r="T14" s="141">
        <v>2833</v>
      </c>
      <c r="U14" s="162">
        <v>39</v>
      </c>
      <c r="V14" s="163">
        <f t="shared" si="17"/>
        <v>0.24223602484472051</v>
      </c>
      <c r="W14" s="165">
        <f t="shared" si="4"/>
        <v>1.3766325450052947E-2</v>
      </c>
      <c r="X14" s="141">
        <v>1324</v>
      </c>
      <c r="Y14" s="162">
        <v>29</v>
      </c>
      <c r="Z14" s="163">
        <f t="shared" si="18"/>
        <v>0.18012422360248448</v>
      </c>
      <c r="AA14" s="165">
        <f t="shared" si="5"/>
        <v>2.1903323262839881E-2</v>
      </c>
      <c r="AB14" s="141">
        <v>542</v>
      </c>
      <c r="AC14" s="162">
        <v>14</v>
      </c>
      <c r="AD14" s="163">
        <f t="shared" si="19"/>
        <v>8.6956521739130432E-2</v>
      </c>
      <c r="AE14" s="165">
        <f t="shared" si="6"/>
        <v>2.5830258302583026E-2</v>
      </c>
      <c r="AF14" s="141">
        <f t="shared" si="20"/>
        <v>13483</v>
      </c>
      <c r="AG14" s="162">
        <f t="shared" si="77"/>
        <v>161</v>
      </c>
      <c r="AH14" s="163">
        <f t="shared" si="22"/>
        <v>1</v>
      </c>
      <c r="AI14" s="165">
        <f t="shared" si="23"/>
        <v>1.1940962693762516E-2</v>
      </c>
      <c r="AL14" s="161">
        <v>10</v>
      </c>
      <c r="AM14" s="96" t="s">
        <v>60</v>
      </c>
      <c r="AN14" s="141">
        <v>41</v>
      </c>
      <c r="AO14" s="162">
        <v>2</v>
      </c>
      <c r="AP14" s="163">
        <f t="shared" si="24"/>
        <v>1.2195121951219513E-2</v>
      </c>
      <c r="AQ14" s="165">
        <f t="shared" si="7"/>
        <v>4.878048780487805E-2</v>
      </c>
      <c r="AR14" s="141">
        <v>91</v>
      </c>
      <c r="AS14" s="162">
        <v>5</v>
      </c>
      <c r="AT14" s="163">
        <f t="shared" si="74"/>
        <v>3.048780487804878E-2</v>
      </c>
      <c r="AU14" s="165">
        <f t="shared" si="8"/>
        <v>5.4945054945054944E-2</v>
      </c>
      <c r="AV14" s="141">
        <v>4686</v>
      </c>
      <c r="AW14" s="162">
        <v>27</v>
      </c>
      <c r="AX14" s="163">
        <f t="shared" si="25"/>
        <v>0.16463414634146342</v>
      </c>
      <c r="AY14" s="165">
        <f t="shared" si="9"/>
        <v>5.7618437900128043E-3</v>
      </c>
      <c r="AZ14" s="141">
        <v>3900</v>
      </c>
      <c r="BA14" s="162">
        <v>53</v>
      </c>
      <c r="BB14" s="163">
        <f t="shared" si="26"/>
        <v>0.32317073170731708</v>
      </c>
      <c r="BC14" s="165">
        <f t="shared" si="10"/>
        <v>1.358974358974359E-2</v>
      </c>
      <c r="BD14" s="141">
        <v>2671</v>
      </c>
      <c r="BE14" s="162">
        <v>40</v>
      </c>
      <c r="BF14" s="163">
        <f t="shared" si="27"/>
        <v>0.24390243902439024</v>
      </c>
      <c r="BG14" s="165">
        <f t="shared" si="11"/>
        <v>1.497566454511419E-2</v>
      </c>
      <c r="BH14" s="141">
        <v>1242</v>
      </c>
      <c r="BI14" s="162">
        <v>25</v>
      </c>
      <c r="BJ14" s="163">
        <f t="shared" si="28"/>
        <v>0.1524390243902439</v>
      </c>
      <c r="BK14" s="165">
        <f t="shared" si="12"/>
        <v>2.0128824476650563E-2</v>
      </c>
      <c r="BL14" s="141">
        <v>499</v>
      </c>
      <c r="BM14" s="162">
        <v>12</v>
      </c>
      <c r="BN14" s="163">
        <f t="shared" si="29"/>
        <v>7.3170731707317069E-2</v>
      </c>
      <c r="BO14" s="165">
        <f t="shared" si="13"/>
        <v>2.4048096192384769E-2</v>
      </c>
      <c r="BP14" s="141">
        <f t="shared" si="30"/>
        <v>13130</v>
      </c>
      <c r="BQ14" s="162">
        <f t="shared" si="30"/>
        <v>164</v>
      </c>
      <c r="BR14" s="163">
        <f t="shared" si="31"/>
        <v>1</v>
      </c>
      <c r="BS14" s="165">
        <f t="shared" si="32"/>
        <v>1.2490479817212491E-2</v>
      </c>
      <c r="BT14" s="232">
        <v>10</v>
      </c>
      <c r="BU14" s="97" t="s">
        <v>60</v>
      </c>
      <c r="BV14" s="179">
        <f t="shared" si="33"/>
        <v>1.2422360248447204E-2</v>
      </c>
      <c r="BW14" s="179">
        <f t="shared" si="34"/>
        <v>1.2195121951219513E-2</v>
      </c>
      <c r="BX14" s="233">
        <f t="shared" si="35"/>
        <v>0</v>
      </c>
      <c r="BY14" s="179">
        <f t="shared" si="36"/>
        <v>3.1055900621118012E-2</v>
      </c>
      <c r="BZ14" s="179">
        <f t="shared" si="37"/>
        <v>3.048780487804878E-2</v>
      </c>
      <c r="CA14" s="233">
        <f t="shared" si="38"/>
        <v>0.10000000000000009</v>
      </c>
      <c r="CB14" s="179">
        <f t="shared" si="39"/>
        <v>0.20496894409937888</v>
      </c>
      <c r="CC14" s="179">
        <f t="shared" si="40"/>
        <v>0.16463414634146342</v>
      </c>
      <c r="CD14" s="233">
        <f t="shared" si="41"/>
        <v>3.9999999999999982</v>
      </c>
      <c r="CE14" s="179">
        <f t="shared" si="42"/>
        <v>0.24223602484472051</v>
      </c>
      <c r="CF14" s="179">
        <f t="shared" si="43"/>
        <v>0.32317073170731708</v>
      </c>
      <c r="CG14" s="233">
        <f t="shared" si="44"/>
        <v>-8.1000000000000014</v>
      </c>
      <c r="CH14" s="179">
        <f t="shared" si="76"/>
        <v>0.24223602484472051</v>
      </c>
      <c r="CI14" s="179">
        <f t="shared" si="75"/>
        <v>0.24390243902439024</v>
      </c>
      <c r="CJ14" s="233">
        <f t="shared" si="45"/>
        <v>-0.20000000000000018</v>
      </c>
      <c r="CK14" s="179">
        <f t="shared" si="46"/>
        <v>0.18012422360248448</v>
      </c>
      <c r="CL14" s="179">
        <f t="shared" si="47"/>
        <v>0.1524390243902439</v>
      </c>
      <c r="CM14" s="233">
        <f t="shared" si="48"/>
        <v>2.8</v>
      </c>
      <c r="CN14" s="179">
        <f t="shared" si="49"/>
        <v>8.6956521739130432E-2</v>
      </c>
      <c r="CO14" s="179">
        <f t="shared" si="50"/>
        <v>7.3170731707317069E-2</v>
      </c>
      <c r="CP14" s="233">
        <f t="shared" si="51"/>
        <v>1.4</v>
      </c>
      <c r="CR14" s="179">
        <f t="shared" si="52"/>
        <v>8.3051930272884916E-3</v>
      </c>
      <c r="CS14" s="179">
        <f t="shared" si="53"/>
        <v>1.0342541436464089E-2</v>
      </c>
      <c r="CT14" s="233">
        <f t="shared" si="54"/>
        <v>-0.2</v>
      </c>
      <c r="CU14" s="179">
        <f t="shared" si="55"/>
        <v>2.3911654649995437E-2</v>
      </c>
      <c r="CV14" s="179">
        <f t="shared" si="56"/>
        <v>2.2983425414364642E-2</v>
      </c>
      <c r="CW14" s="233">
        <f t="shared" si="57"/>
        <v>0.10000000000000009</v>
      </c>
      <c r="CX14" s="179">
        <f t="shared" si="58"/>
        <v>0.1657387971159989</v>
      </c>
      <c r="CY14" s="179">
        <f t="shared" si="59"/>
        <v>0.17834254143646408</v>
      </c>
      <c r="CZ14" s="233">
        <f t="shared" si="60"/>
        <v>-1.1999999999999984</v>
      </c>
      <c r="DA14" s="179">
        <f t="shared" si="61"/>
        <v>0.24062243314775941</v>
      </c>
      <c r="DB14" s="179">
        <f t="shared" si="62"/>
        <v>0.23849723756906077</v>
      </c>
      <c r="DC14" s="233">
        <f t="shared" si="63"/>
        <v>0.30000000000000027</v>
      </c>
      <c r="DD14" s="179">
        <f t="shared" si="64"/>
        <v>0.2691886465273341</v>
      </c>
      <c r="DE14" s="179">
        <f t="shared" si="65"/>
        <v>0.2665635359116022</v>
      </c>
      <c r="DF14" s="233">
        <f t="shared" si="66"/>
        <v>0.20000000000000018</v>
      </c>
      <c r="DG14" s="179">
        <f t="shared" si="67"/>
        <v>0.18951355297983025</v>
      </c>
      <c r="DH14" s="179">
        <f t="shared" si="68"/>
        <v>0.18744751381215469</v>
      </c>
      <c r="DI14" s="233">
        <f t="shared" si="69"/>
        <v>0.30000000000000027</v>
      </c>
      <c r="DJ14" s="179">
        <f t="shared" si="70"/>
        <v>0.10271972255179337</v>
      </c>
      <c r="DK14" s="179">
        <f t="shared" si="71"/>
        <v>9.5823204419889507E-2</v>
      </c>
      <c r="DL14" s="233">
        <f t="shared" si="72"/>
        <v>0.69999999999999929</v>
      </c>
      <c r="DM14" s="207">
        <v>0</v>
      </c>
    </row>
    <row r="15" spans="1:117">
      <c r="A15" s="99"/>
      <c r="B15" s="161">
        <v>11</v>
      </c>
      <c r="C15" s="96" t="s">
        <v>61</v>
      </c>
      <c r="D15" s="141">
        <v>60</v>
      </c>
      <c r="E15" s="162">
        <v>1</v>
      </c>
      <c r="F15" s="163">
        <f t="shared" si="14"/>
        <v>3.0959752321981426E-3</v>
      </c>
      <c r="G15" s="165">
        <f t="shared" si="0"/>
        <v>1.6666666666666666E-2</v>
      </c>
      <c r="H15" s="141">
        <v>194</v>
      </c>
      <c r="I15" s="162">
        <v>12</v>
      </c>
      <c r="J15" s="163">
        <f t="shared" si="73"/>
        <v>3.7151702786377708E-2</v>
      </c>
      <c r="K15" s="165">
        <f t="shared" si="1"/>
        <v>6.1855670103092786E-2</v>
      </c>
      <c r="L15" s="141">
        <v>7479</v>
      </c>
      <c r="M15" s="162">
        <v>60</v>
      </c>
      <c r="N15" s="163">
        <f t="shared" si="15"/>
        <v>0.18575851393188855</v>
      </c>
      <c r="O15" s="165">
        <f t="shared" si="2"/>
        <v>8.0224628961091064E-3</v>
      </c>
      <c r="P15" s="141">
        <v>7244</v>
      </c>
      <c r="Q15" s="162">
        <v>66</v>
      </c>
      <c r="R15" s="163">
        <f t="shared" si="16"/>
        <v>0.2043343653250774</v>
      </c>
      <c r="S15" s="165">
        <f t="shared" si="3"/>
        <v>9.1109884041965759E-3</v>
      </c>
      <c r="T15" s="141">
        <v>4877</v>
      </c>
      <c r="U15" s="162">
        <v>94</v>
      </c>
      <c r="V15" s="163">
        <f t="shared" si="17"/>
        <v>0.29102167182662536</v>
      </c>
      <c r="W15" s="165">
        <f t="shared" si="4"/>
        <v>1.9274143940947303E-2</v>
      </c>
      <c r="X15" s="141">
        <v>2457</v>
      </c>
      <c r="Y15" s="162">
        <v>68</v>
      </c>
      <c r="Z15" s="163">
        <f t="shared" si="18"/>
        <v>0.21052631578947367</v>
      </c>
      <c r="AA15" s="165">
        <f t="shared" si="5"/>
        <v>2.7676027676027677E-2</v>
      </c>
      <c r="AB15" s="141">
        <v>900</v>
      </c>
      <c r="AC15" s="162">
        <v>22</v>
      </c>
      <c r="AD15" s="163">
        <f t="shared" si="19"/>
        <v>6.8111455108359129E-2</v>
      </c>
      <c r="AE15" s="165">
        <f t="shared" si="6"/>
        <v>2.4444444444444446E-2</v>
      </c>
      <c r="AF15" s="141">
        <f t="shared" si="20"/>
        <v>23211</v>
      </c>
      <c r="AG15" s="162">
        <f t="shared" si="77"/>
        <v>323</v>
      </c>
      <c r="AH15" s="163">
        <f t="shared" si="22"/>
        <v>1</v>
      </c>
      <c r="AI15" s="165">
        <f t="shared" si="23"/>
        <v>1.3915815777002283E-2</v>
      </c>
      <c r="AL15" s="161">
        <v>11</v>
      </c>
      <c r="AM15" s="96" t="s">
        <v>61</v>
      </c>
      <c r="AN15" s="141">
        <v>76</v>
      </c>
      <c r="AO15" s="162">
        <v>7</v>
      </c>
      <c r="AP15" s="163">
        <f t="shared" si="24"/>
        <v>2.1671826625386997E-2</v>
      </c>
      <c r="AQ15" s="165">
        <f t="shared" si="7"/>
        <v>9.2105263157894732E-2</v>
      </c>
      <c r="AR15" s="141">
        <v>189</v>
      </c>
      <c r="AS15" s="162">
        <v>6</v>
      </c>
      <c r="AT15" s="163">
        <f t="shared" si="74"/>
        <v>1.8575851393188854E-2</v>
      </c>
      <c r="AU15" s="165">
        <f t="shared" si="8"/>
        <v>3.1746031746031744E-2</v>
      </c>
      <c r="AV15" s="141">
        <v>7911</v>
      </c>
      <c r="AW15" s="162">
        <v>59</v>
      </c>
      <c r="AX15" s="163">
        <f t="shared" si="25"/>
        <v>0.1826625386996904</v>
      </c>
      <c r="AY15" s="165">
        <f t="shared" si="9"/>
        <v>7.4579699153077992E-3</v>
      </c>
      <c r="AZ15" s="141">
        <v>6814</v>
      </c>
      <c r="BA15" s="162">
        <v>63</v>
      </c>
      <c r="BB15" s="163">
        <f t="shared" si="26"/>
        <v>0.19504643962848298</v>
      </c>
      <c r="BC15" s="165">
        <f t="shared" si="10"/>
        <v>9.2456706780158493E-3</v>
      </c>
      <c r="BD15" s="141">
        <v>4663</v>
      </c>
      <c r="BE15" s="162">
        <v>103</v>
      </c>
      <c r="BF15" s="163">
        <f t="shared" si="27"/>
        <v>0.31888544891640869</v>
      </c>
      <c r="BG15" s="165">
        <f t="shared" si="11"/>
        <v>2.2088784044606475E-2</v>
      </c>
      <c r="BH15" s="141">
        <v>2284</v>
      </c>
      <c r="BI15" s="162">
        <v>65</v>
      </c>
      <c r="BJ15" s="163">
        <f t="shared" si="28"/>
        <v>0.20123839009287925</v>
      </c>
      <c r="BK15" s="165">
        <f t="shared" si="12"/>
        <v>2.8458844133099823E-2</v>
      </c>
      <c r="BL15" s="141">
        <v>786</v>
      </c>
      <c r="BM15" s="162">
        <v>20</v>
      </c>
      <c r="BN15" s="163">
        <f t="shared" si="29"/>
        <v>6.1919504643962849E-2</v>
      </c>
      <c r="BO15" s="165">
        <f t="shared" si="13"/>
        <v>2.5445292620865138E-2</v>
      </c>
      <c r="BP15" s="141">
        <f t="shared" si="30"/>
        <v>22723</v>
      </c>
      <c r="BQ15" s="162">
        <f t="shared" si="30"/>
        <v>323</v>
      </c>
      <c r="BR15" s="163">
        <f t="shared" si="31"/>
        <v>1</v>
      </c>
      <c r="BS15" s="165">
        <f t="shared" si="32"/>
        <v>1.4214672358403379E-2</v>
      </c>
      <c r="BT15" s="232">
        <v>11</v>
      </c>
      <c r="BU15" s="97" t="s">
        <v>61</v>
      </c>
      <c r="BV15" s="179">
        <f t="shared" si="33"/>
        <v>3.0959752321981426E-3</v>
      </c>
      <c r="BW15" s="179">
        <f t="shared" si="34"/>
        <v>2.1671826625386997E-2</v>
      </c>
      <c r="BX15" s="233">
        <f t="shared" si="35"/>
        <v>-1.9</v>
      </c>
      <c r="BY15" s="179">
        <f t="shared" si="36"/>
        <v>3.7151702786377708E-2</v>
      </c>
      <c r="BZ15" s="179">
        <f t="shared" si="37"/>
        <v>1.8575851393188854E-2</v>
      </c>
      <c r="CA15" s="233">
        <f t="shared" si="38"/>
        <v>1.7999999999999998</v>
      </c>
      <c r="CB15" s="179">
        <f t="shared" si="39"/>
        <v>0.18575851393188855</v>
      </c>
      <c r="CC15" s="179">
        <f t="shared" si="40"/>
        <v>0.1826625386996904</v>
      </c>
      <c r="CD15" s="233">
        <f t="shared" si="41"/>
        <v>0.30000000000000027</v>
      </c>
      <c r="CE15" s="179">
        <f t="shared" si="42"/>
        <v>0.2043343653250774</v>
      </c>
      <c r="CF15" s="179">
        <f t="shared" si="43"/>
        <v>0.19504643962848298</v>
      </c>
      <c r="CG15" s="233">
        <f t="shared" si="44"/>
        <v>0.89999999999999802</v>
      </c>
      <c r="CH15" s="179">
        <f t="shared" si="76"/>
        <v>0.29102167182662536</v>
      </c>
      <c r="CI15" s="179">
        <f t="shared" si="75"/>
        <v>0.31888544891640869</v>
      </c>
      <c r="CJ15" s="233">
        <f t="shared" si="45"/>
        <v>-2.8000000000000025</v>
      </c>
      <c r="CK15" s="179">
        <f t="shared" si="46"/>
        <v>0.21052631578947367</v>
      </c>
      <c r="CL15" s="179">
        <f t="shared" si="47"/>
        <v>0.20123839009287925</v>
      </c>
      <c r="CM15" s="233">
        <f t="shared" si="48"/>
        <v>0.99999999999999811</v>
      </c>
      <c r="CN15" s="179">
        <f t="shared" si="49"/>
        <v>6.8111455108359129E-2</v>
      </c>
      <c r="CO15" s="179">
        <f t="shared" si="50"/>
        <v>6.1919504643962849E-2</v>
      </c>
      <c r="CP15" s="233">
        <f t="shared" si="51"/>
        <v>0.60000000000000053</v>
      </c>
      <c r="CR15" s="179">
        <f t="shared" si="52"/>
        <v>8.3051930272884916E-3</v>
      </c>
      <c r="CS15" s="179">
        <f t="shared" si="53"/>
        <v>1.0342541436464089E-2</v>
      </c>
      <c r="CT15" s="233">
        <f t="shared" si="54"/>
        <v>-0.2</v>
      </c>
      <c r="CU15" s="179">
        <f t="shared" si="55"/>
        <v>2.3911654649995437E-2</v>
      </c>
      <c r="CV15" s="179">
        <f t="shared" si="56"/>
        <v>2.2983425414364642E-2</v>
      </c>
      <c r="CW15" s="233">
        <f t="shared" si="57"/>
        <v>0.10000000000000009</v>
      </c>
      <c r="CX15" s="179">
        <f t="shared" si="58"/>
        <v>0.1657387971159989</v>
      </c>
      <c r="CY15" s="179">
        <f t="shared" si="59"/>
        <v>0.17834254143646408</v>
      </c>
      <c r="CZ15" s="233">
        <f t="shared" si="60"/>
        <v>-1.1999999999999984</v>
      </c>
      <c r="DA15" s="179">
        <f t="shared" si="61"/>
        <v>0.24062243314775941</v>
      </c>
      <c r="DB15" s="179">
        <f t="shared" si="62"/>
        <v>0.23849723756906077</v>
      </c>
      <c r="DC15" s="233">
        <f t="shared" si="63"/>
        <v>0.30000000000000027</v>
      </c>
      <c r="DD15" s="179">
        <f t="shared" si="64"/>
        <v>0.2691886465273341</v>
      </c>
      <c r="DE15" s="179">
        <f t="shared" si="65"/>
        <v>0.2665635359116022</v>
      </c>
      <c r="DF15" s="233">
        <f t="shared" si="66"/>
        <v>0.20000000000000018</v>
      </c>
      <c r="DG15" s="179">
        <f t="shared" si="67"/>
        <v>0.18951355297983025</v>
      </c>
      <c r="DH15" s="179">
        <f t="shared" si="68"/>
        <v>0.18744751381215469</v>
      </c>
      <c r="DI15" s="233">
        <f t="shared" si="69"/>
        <v>0.30000000000000027</v>
      </c>
      <c r="DJ15" s="179">
        <f t="shared" si="70"/>
        <v>0.10271972255179337</v>
      </c>
      <c r="DK15" s="179">
        <f t="shared" si="71"/>
        <v>9.5823204419889507E-2</v>
      </c>
      <c r="DL15" s="233">
        <f t="shared" si="72"/>
        <v>0.69999999999999929</v>
      </c>
      <c r="DM15" s="207">
        <v>0</v>
      </c>
    </row>
    <row r="16" spans="1:117">
      <c r="A16" s="99"/>
      <c r="B16" s="161">
        <v>12</v>
      </c>
      <c r="C16" s="96" t="s">
        <v>128</v>
      </c>
      <c r="D16" s="141">
        <v>36</v>
      </c>
      <c r="E16" s="162">
        <v>3</v>
      </c>
      <c r="F16" s="163">
        <f t="shared" si="14"/>
        <v>2.0270270270270271E-2</v>
      </c>
      <c r="G16" s="165">
        <f t="shared" si="0"/>
        <v>8.3333333333333329E-2</v>
      </c>
      <c r="H16" s="141">
        <v>91</v>
      </c>
      <c r="I16" s="162">
        <v>4</v>
      </c>
      <c r="J16" s="163">
        <f t="shared" si="73"/>
        <v>2.7027027027027029E-2</v>
      </c>
      <c r="K16" s="165">
        <f t="shared" si="1"/>
        <v>4.3956043956043959E-2</v>
      </c>
      <c r="L16" s="141">
        <v>3629</v>
      </c>
      <c r="M16" s="162">
        <v>23</v>
      </c>
      <c r="N16" s="163">
        <f t="shared" si="15"/>
        <v>0.1554054054054054</v>
      </c>
      <c r="O16" s="165">
        <f t="shared" si="2"/>
        <v>6.3378341140810143E-3</v>
      </c>
      <c r="P16" s="141">
        <v>3546</v>
      </c>
      <c r="Q16" s="162">
        <v>26</v>
      </c>
      <c r="R16" s="163">
        <f t="shared" si="16"/>
        <v>0.17567567567567569</v>
      </c>
      <c r="S16" s="165">
        <f t="shared" si="3"/>
        <v>7.3322053017484488E-3</v>
      </c>
      <c r="T16" s="141">
        <v>2722</v>
      </c>
      <c r="U16" s="162">
        <v>52</v>
      </c>
      <c r="V16" s="163">
        <f t="shared" si="17"/>
        <v>0.35135135135135137</v>
      </c>
      <c r="W16" s="165">
        <f t="shared" si="4"/>
        <v>1.9103600293901544E-2</v>
      </c>
      <c r="X16" s="141">
        <v>1367</v>
      </c>
      <c r="Y16" s="162">
        <v>31</v>
      </c>
      <c r="Z16" s="163">
        <f t="shared" si="18"/>
        <v>0.20945945945945946</v>
      </c>
      <c r="AA16" s="165">
        <f t="shared" si="5"/>
        <v>2.2677395757132408E-2</v>
      </c>
      <c r="AB16" s="141">
        <v>610</v>
      </c>
      <c r="AC16" s="162">
        <v>9</v>
      </c>
      <c r="AD16" s="163">
        <f t="shared" si="19"/>
        <v>6.0810810810810814E-2</v>
      </c>
      <c r="AE16" s="165">
        <f t="shared" si="6"/>
        <v>1.4754098360655738E-2</v>
      </c>
      <c r="AF16" s="141">
        <f t="shared" si="20"/>
        <v>12001</v>
      </c>
      <c r="AG16" s="162">
        <f t="shared" si="77"/>
        <v>148</v>
      </c>
      <c r="AH16" s="244">
        <f t="shared" si="22"/>
        <v>1</v>
      </c>
      <c r="AI16" s="165">
        <f t="shared" si="23"/>
        <v>1.2332305641196566E-2</v>
      </c>
      <c r="AL16" s="161">
        <v>12</v>
      </c>
      <c r="AM16" s="96" t="s">
        <v>128</v>
      </c>
      <c r="AN16" s="141">
        <v>42</v>
      </c>
      <c r="AO16" s="162">
        <v>6</v>
      </c>
      <c r="AP16" s="163">
        <f t="shared" si="24"/>
        <v>3.7974683544303799E-2</v>
      </c>
      <c r="AQ16" s="165">
        <f t="shared" si="7"/>
        <v>0.14285714285714285</v>
      </c>
      <c r="AR16" s="141">
        <v>98</v>
      </c>
      <c r="AS16" s="162">
        <v>1</v>
      </c>
      <c r="AT16" s="163">
        <f t="shared" si="74"/>
        <v>6.3291139240506328E-3</v>
      </c>
      <c r="AU16" s="165">
        <f t="shared" si="8"/>
        <v>1.020408163265306E-2</v>
      </c>
      <c r="AV16" s="141">
        <v>3801</v>
      </c>
      <c r="AW16" s="162">
        <v>25</v>
      </c>
      <c r="AX16" s="163">
        <f t="shared" si="25"/>
        <v>0.15822784810126583</v>
      </c>
      <c r="AY16" s="165">
        <f t="shared" si="9"/>
        <v>6.5772165219679032E-3</v>
      </c>
      <c r="AZ16" s="141">
        <v>3411</v>
      </c>
      <c r="BA16" s="162">
        <v>29</v>
      </c>
      <c r="BB16" s="163">
        <f t="shared" si="26"/>
        <v>0.18354430379746836</v>
      </c>
      <c r="BC16" s="165">
        <f t="shared" si="10"/>
        <v>8.5019055995309289E-3</v>
      </c>
      <c r="BD16" s="141">
        <v>2671</v>
      </c>
      <c r="BE16" s="162">
        <v>50</v>
      </c>
      <c r="BF16" s="163">
        <f t="shared" si="27"/>
        <v>0.31645569620253167</v>
      </c>
      <c r="BG16" s="165">
        <f t="shared" si="11"/>
        <v>1.8719580681392737E-2</v>
      </c>
      <c r="BH16" s="141">
        <v>1282</v>
      </c>
      <c r="BI16" s="162">
        <v>35</v>
      </c>
      <c r="BJ16" s="163">
        <f t="shared" si="28"/>
        <v>0.22151898734177214</v>
      </c>
      <c r="BK16" s="165">
        <f t="shared" si="12"/>
        <v>2.7301092043681748E-2</v>
      </c>
      <c r="BL16" s="141">
        <v>522</v>
      </c>
      <c r="BM16" s="162">
        <v>12</v>
      </c>
      <c r="BN16" s="163">
        <f t="shared" si="29"/>
        <v>7.5949367088607597E-2</v>
      </c>
      <c r="BO16" s="165">
        <f t="shared" si="13"/>
        <v>2.2988505747126436E-2</v>
      </c>
      <c r="BP16" s="141">
        <f t="shared" si="30"/>
        <v>11827</v>
      </c>
      <c r="BQ16" s="162">
        <f t="shared" si="30"/>
        <v>158</v>
      </c>
      <c r="BR16" s="163">
        <f t="shared" si="31"/>
        <v>1</v>
      </c>
      <c r="BS16" s="165">
        <f t="shared" si="32"/>
        <v>1.3359262703982413E-2</v>
      </c>
      <c r="BT16" s="232">
        <v>12</v>
      </c>
      <c r="BU16" s="97" t="s">
        <v>128</v>
      </c>
      <c r="BV16" s="179">
        <f t="shared" si="33"/>
        <v>2.0270270270270271E-2</v>
      </c>
      <c r="BW16" s="179">
        <f t="shared" si="34"/>
        <v>3.7974683544303799E-2</v>
      </c>
      <c r="BX16" s="233">
        <f t="shared" si="35"/>
        <v>-1.7999999999999998</v>
      </c>
      <c r="BY16" s="179">
        <f t="shared" si="36"/>
        <v>2.7027027027027029E-2</v>
      </c>
      <c r="BZ16" s="179">
        <f t="shared" si="37"/>
        <v>6.3291139240506328E-3</v>
      </c>
      <c r="CA16" s="233">
        <f t="shared" si="38"/>
        <v>2.0999999999999996</v>
      </c>
      <c r="CB16" s="179">
        <f t="shared" si="39"/>
        <v>0.1554054054054054</v>
      </c>
      <c r="CC16" s="179">
        <f t="shared" si="40"/>
        <v>0.15822784810126583</v>
      </c>
      <c r="CD16" s="233">
        <f t="shared" si="41"/>
        <v>-0.30000000000000027</v>
      </c>
      <c r="CE16" s="179">
        <f t="shared" si="42"/>
        <v>0.17567567567567569</v>
      </c>
      <c r="CF16" s="179">
        <f t="shared" si="43"/>
        <v>0.18354430379746836</v>
      </c>
      <c r="CG16" s="233">
        <f t="shared" si="44"/>
        <v>-0.80000000000000071</v>
      </c>
      <c r="CH16" s="179">
        <f t="shared" si="76"/>
        <v>0.35135135135135137</v>
      </c>
      <c r="CI16" s="179">
        <f t="shared" si="75"/>
        <v>0.31645569620253167</v>
      </c>
      <c r="CJ16" s="233">
        <f t="shared" si="45"/>
        <v>3.4999999999999973</v>
      </c>
      <c r="CK16" s="179">
        <f t="shared" si="46"/>
        <v>0.20945945945945946</v>
      </c>
      <c r="CL16" s="179">
        <f t="shared" si="47"/>
        <v>0.22151898734177214</v>
      </c>
      <c r="CM16" s="233">
        <f t="shared" si="48"/>
        <v>-1.3000000000000012</v>
      </c>
      <c r="CN16" s="179">
        <f t="shared" si="49"/>
        <v>6.0810810810810814E-2</v>
      </c>
      <c r="CO16" s="179">
        <f t="shared" si="50"/>
        <v>7.5949367088607597E-2</v>
      </c>
      <c r="CP16" s="233">
        <f t="shared" si="51"/>
        <v>-1.5</v>
      </c>
      <c r="CR16" s="179">
        <f t="shared" si="52"/>
        <v>8.3051930272884916E-3</v>
      </c>
      <c r="CS16" s="179">
        <f t="shared" si="53"/>
        <v>1.0342541436464089E-2</v>
      </c>
      <c r="CT16" s="233">
        <f t="shared" si="54"/>
        <v>-0.2</v>
      </c>
      <c r="CU16" s="179">
        <f t="shared" si="55"/>
        <v>2.3911654649995437E-2</v>
      </c>
      <c r="CV16" s="179">
        <f t="shared" si="56"/>
        <v>2.2983425414364642E-2</v>
      </c>
      <c r="CW16" s="233">
        <f t="shared" si="57"/>
        <v>0.10000000000000009</v>
      </c>
      <c r="CX16" s="179">
        <f t="shared" si="58"/>
        <v>0.1657387971159989</v>
      </c>
      <c r="CY16" s="179">
        <f t="shared" si="59"/>
        <v>0.17834254143646408</v>
      </c>
      <c r="CZ16" s="233">
        <f t="shared" si="60"/>
        <v>-1.1999999999999984</v>
      </c>
      <c r="DA16" s="179">
        <f t="shared" si="61"/>
        <v>0.24062243314775941</v>
      </c>
      <c r="DB16" s="179">
        <f t="shared" si="62"/>
        <v>0.23849723756906077</v>
      </c>
      <c r="DC16" s="233">
        <f t="shared" si="63"/>
        <v>0.30000000000000027</v>
      </c>
      <c r="DD16" s="179">
        <f t="shared" si="64"/>
        <v>0.2691886465273341</v>
      </c>
      <c r="DE16" s="179">
        <f t="shared" si="65"/>
        <v>0.2665635359116022</v>
      </c>
      <c r="DF16" s="233">
        <f t="shared" si="66"/>
        <v>0.20000000000000018</v>
      </c>
      <c r="DG16" s="179">
        <f t="shared" si="67"/>
        <v>0.18951355297983025</v>
      </c>
      <c r="DH16" s="179">
        <f t="shared" si="68"/>
        <v>0.18744751381215469</v>
      </c>
      <c r="DI16" s="233">
        <f t="shared" si="69"/>
        <v>0.30000000000000027</v>
      </c>
      <c r="DJ16" s="179">
        <f t="shared" si="70"/>
        <v>0.10271972255179337</v>
      </c>
      <c r="DK16" s="179">
        <f t="shared" si="71"/>
        <v>9.5823204419889507E-2</v>
      </c>
      <c r="DL16" s="233">
        <f t="shared" si="72"/>
        <v>0.69999999999999929</v>
      </c>
      <c r="DM16" s="207">
        <v>0</v>
      </c>
    </row>
    <row r="17" spans="1:117">
      <c r="A17" s="99"/>
      <c r="B17" s="161">
        <v>13</v>
      </c>
      <c r="C17" s="96" t="s">
        <v>129</v>
      </c>
      <c r="D17" s="142">
        <v>64</v>
      </c>
      <c r="E17" s="145">
        <v>3</v>
      </c>
      <c r="F17" s="163">
        <f t="shared" si="14"/>
        <v>7.7519379844961239E-3</v>
      </c>
      <c r="G17" s="165">
        <f t="shared" si="0"/>
        <v>4.6875E-2</v>
      </c>
      <c r="H17" s="142">
        <v>198</v>
      </c>
      <c r="I17" s="145">
        <v>8</v>
      </c>
      <c r="J17" s="163">
        <f t="shared" si="73"/>
        <v>2.0671834625322998E-2</v>
      </c>
      <c r="K17" s="165">
        <f t="shared" si="1"/>
        <v>4.0404040404040407E-2</v>
      </c>
      <c r="L17" s="142">
        <v>6533</v>
      </c>
      <c r="M17" s="145">
        <v>53</v>
      </c>
      <c r="N17" s="163">
        <f t="shared" si="15"/>
        <v>0.13695090439276486</v>
      </c>
      <c r="O17" s="165">
        <f t="shared" si="2"/>
        <v>8.1126588091229145E-3</v>
      </c>
      <c r="P17" s="142">
        <v>6217</v>
      </c>
      <c r="Q17" s="145">
        <v>69</v>
      </c>
      <c r="R17" s="163">
        <f t="shared" si="16"/>
        <v>0.17829457364341086</v>
      </c>
      <c r="S17" s="165">
        <f t="shared" si="3"/>
        <v>1.1098600611227281E-2</v>
      </c>
      <c r="T17" s="142">
        <v>4591</v>
      </c>
      <c r="U17" s="145">
        <v>119</v>
      </c>
      <c r="V17" s="163">
        <f t="shared" si="17"/>
        <v>0.30749354005167956</v>
      </c>
      <c r="W17" s="165">
        <f t="shared" si="4"/>
        <v>2.5920278806360272E-2</v>
      </c>
      <c r="X17" s="142">
        <v>2236</v>
      </c>
      <c r="Y17" s="145">
        <v>83</v>
      </c>
      <c r="Z17" s="163">
        <f t="shared" si="18"/>
        <v>0.2144702842377261</v>
      </c>
      <c r="AA17" s="165">
        <f t="shared" si="5"/>
        <v>3.7119856887298748E-2</v>
      </c>
      <c r="AB17" s="142">
        <v>953</v>
      </c>
      <c r="AC17" s="145">
        <v>52</v>
      </c>
      <c r="AD17" s="163">
        <f t="shared" si="19"/>
        <v>0.13436692506459949</v>
      </c>
      <c r="AE17" s="165">
        <f t="shared" si="6"/>
        <v>5.4564533053515218E-2</v>
      </c>
      <c r="AF17" s="142">
        <f t="shared" si="20"/>
        <v>20792</v>
      </c>
      <c r="AG17" s="145">
        <f t="shared" si="77"/>
        <v>387</v>
      </c>
      <c r="AH17" s="163">
        <f t="shared" si="22"/>
        <v>1</v>
      </c>
      <c r="AI17" s="165">
        <f t="shared" si="23"/>
        <v>1.8612928049249713E-2</v>
      </c>
      <c r="AL17" s="161">
        <v>13</v>
      </c>
      <c r="AM17" s="96" t="s">
        <v>129</v>
      </c>
      <c r="AN17" s="142">
        <v>97</v>
      </c>
      <c r="AO17" s="145">
        <v>5</v>
      </c>
      <c r="AP17" s="163">
        <f t="shared" si="24"/>
        <v>1.2135922330097087E-2</v>
      </c>
      <c r="AQ17" s="165">
        <f t="shared" si="7"/>
        <v>5.1546391752577317E-2</v>
      </c>
      <c r="AR17" s="142">
        <v>202</v>
      </c>
      <c r="AS17" s="145">
        <v>11</v>
      </c>
      <c r="AT17" s="163">
        <f t="shared" si="74"/>
        <v>2.6699029126213591E-2</v>
      </c>
      <c r="AU17" s="165">
        <f t="shared" si="8"/>
        <v>5.4455445544554455E-2</v>
      </c>
      <c r="AV17" s="142">
        <v>6748</v>
      </c>
      <c r="AW17" s="145">
        <v>69</v>
      </c>
      <c r="AX17" s="163">
        <f t="shared" si="25"/>
        <v>0.16747572815533981</v>
      </c>
      <c r="AY17" s="165">
        <f t="shared" si="9"/>
        <v>1.022525192649674E-2</v>
      </c>
      <c r="AZ17" s="142">
        <v>6016</v>
      </c>
      <c r="BA17" s="145">
        <v>90</v>
      </c>
      <c r="BB17" s="163">
        <f t="shared" si="26"/>
        <v>0.21844660194174756</v>
      </c>
      <c r="BC17" s="165">
        <f t="shared" si="10"/>
        <v>1.4960106382978724E-2</v>
      </c>
      <c r="BD17" s="142">
        <v>4341</v>
      </c>
      <c r="BE17" s="145">
        <v>118</v>
      </c>
      <c r="BF17" s="163">
        <f t="shared" si="27"/>
        <v>0.28640776699029125</v>
      </c>
      <c r="BG17" s="165">
        <f t="shared" si="11"/>
        <v>2.718267680258005E-2</v>
      </c>
      <c r="BH17" s="142">
        <v>2089</v>
      </c>
      <c r="BI17" s="145">
        <v>69</v>
      </c>
      <c r="BJ17" s="163">
        <f t="shared" si="28"/>
        <v>0.16747572815533981</v>
      </c>
      <c r="BK17" s="165">
        <f t="shared" si="12"/>
        <v>3.3030157970320731E-2</v>
      </c>
      <c r="BL17" s="142">
        <v>914</v>
      </c>
      <c r="BM17" s="145">
        <v>50</v>
      </c>
      <c r="BN17" s="163">
        <f t="shared" si="29"/>
        <v>0.12135922330097088</v>
      </c>
      <c r="BO17" s="165">
        <f t="shared" si="13"/>
        <v>5.4704595185995623E-2</v>
      </c>
      <c r="BP17" s="142">
        <f t="shared" si="30"/>
        <v>20407</v>
      </c>
      <c r="BQ17" s="145">
        <f t="shared" si="30"/>
        <v>412</v>
      </c>
      <c r="BR17" s="163">
        <f t="shared" si="31"/>
        <v>1</v>
      </c>
      <c r="BS17" s="165">
        <f t="shared" si="32"/>
        <v>2.0189150781594552E-2</v>
      </c>
      <c r="BT17" s="232">
        <v>13</v>
      </c>
      <c r="BU17" s="97" t="s">
        <v>129</v>
      </c>
      <c r="BV17" s="179">
        <f t="shared" si="33"/>
        <v>7.7519379844961239E-3</v>
      </c>
      <c r="BW17" s="179">
        <f t="shared" si="34"/>
        <v>1.2135922330097087E-2</v>
      </c>
      <c r="BX17" s="233">
        <f t="shared" si="35"/>
        <v>-0.4</v>
      </c>
      <c r="BY17" s="179">
        <f t="shared" si="36"/>
        <v>2.0671834625322998E-2</v>
      </c>
      <c r="BZ17" s="179">
        <f t="shared" si="37"/>
        <v>2.6699029126213591E-2</v>
      </c>
      <c r="CA17" s="233">
        <f t="shared" si="38"/>
        <v>-0.59999999999999987</v>
      </c>
      <c r="CB17" s="179">
        <f t="shared" si="39"/>
        <v>0.13695090439276486</v>
      </c>
      <c r="CC17" s="179">
        <f t="shared" si="40"/>
        <v>0.16747572815533981</v>
      </c>
      <c r="CD17" s="233">
        <f t="shared" si="41"/>
        <v>-3</v>
      </c>
      <c r="CE17" s="179">
        <f t="shared" si="42"/>
        <v>0.17829457364341086</v>
      </c>
      <c r="CF17" s="179">
        <f t="shared" si="43"/>
        <v>0.21844660194174756</v>
      </c>
      <c r="CG17" s="233">
        <f t="shared" si="44"/>
        <v>-4.0000000000000009</v>
      </c>
      <c r="CH17" s="179">
        <f t="shared" si="76"/>
        <v>0.30749354005167956</v>
      </c>
      <c r="CI17" s="179">
        <f t="shared" si="75"/>
        <v>0.28640776699029125</v>
      </c>
      <c r="CJ17" s="233">
        <f t="shared" si="45"/>
        <v>2.1000000000000019</v>
      </c>
      <c r="CK17" s="179">
        <f t="shared" si="46"/>
        <v>0.2144702842377261</v>
      </c>
      <c r="CL17" s="179">
        <f t="shared" si="47"/>
        <v>0.16747572815533981</v>
      </c>
      <c r="CM17" s="233">
        <f t="shared" si="48"/>
        <v>4.6999999999999984</v>
      </c>
      <c r="CN17" s="179">
        <f t="shared" si="49"/>
        <v>0.13436692506459949</v>
      </c>
      <c r="CO17" s="179">
        <f t="shared" si="50"/>
        <v>0.12135922330097088</v>
      </c>
      <c r="CP17" s="233">
        <f t="shared" si="51"/>
        <v>1.3000000000000012</v>
      </c>
      <c r="CR17" s="179">
        <f t="shared" si="52"/>
        <v>8.3051930272884916E-3</v>
      </c>
      <c r="CS17" s="179">
        <f t="shared" si="53"/>
        <v>1.0342541436464089E-2</v>
      </c>
      <c r="CT17" s="233">
        <f t="shared" si="54"/>
        <v>-0.2</v>
      </c>
      <c r="CU17" s="179">
        <f t="shared" si="55"/>
        <v>2.3911654649995437E-2</v>
      </c>
      <c r="CV17" s="179">
        <f t="shared" si="56"/>
        <v>2.2983425414364642E-2</v>
      </c>
      <c r="CW17" s="233">
        <f t="shared" si="57"/>
        <v>0.10000000000000009</v>
      </c>
      <c r="CX17" s="179">
        <f t="shared" si="58"/>
        <v>0.1657387971159989</v>
      </c>
      <c r="CY17" s="179">
        <f t="shared" si="59"/>
        <v>0.17834254143646408</v>
      </c>
      <c r="CZ17" s="233">
        <f t="shared" si="60"/>
        <v>-1.1999999999999984</v>
      </c>
      <c r="DA17" s="179">
        <f t="shared" si="61"/>
        <v>0.24062243314775941</v>
      </c>
      <c r="DB17" s="179">
        <f t="shared" si="62"/>
        <v>0.23849723756906077</v>
      </c>
      <c r="DC17" s="233">
        <f t="shared" si="63"/>
        <v>0.30000000000000027</v>
      </c>
      <c r="DD17" s="179">
        <f t="shared" si="64"/>
        <v>0.2691886465273341</v>
      </c>
      <c r="DE17" s="179">
        <f t="shared" si="65"/>
        <v>0.2665635359116022</v>
      </c>
      <c r="DF17" s="233">
        <f t="shared" si="66"/>
        <v>0.20000000000000018</v>
      </c>
      <c r="DG17" s="179">
        <f t="shared" si="67"/>
        <v>0.18951355297983025</v>
      </c>
      <c r="DH17" s="179">
        <f t="shared" si="68"/>
        <v>0.18744751381215469</v>
      </c>
      <c r="DI17" s="233">
        <f t="shared" si="69"/>
        <v>0.30000000000000027</v>
      </c>
      <c r="DJ17" s="179">
        <f t="shared" si="70"/>
        <v>0.10271972255179337</v>
      </c>
      <c r="DK17" s="179">
        <f t="shared" si="71"/>
        <v>9.5823204419889507E-2</v>
      </c>
      <c r="DL17" s="233">
        <f t="shared" si="72"/>
        <v>0.69999999999999929</v>
      </c>
      <c r="DM17" s="207">
        <v>0</v>
      </c>
    </row>
    <row r="18" spans="1:117">
      <c r="A18" s="99"/>
      <c r="B18" s="161">
        <v>14</v>
      </c>
      <c r="C18" s="96" t="s">
        <v>130</v>
      </c>
      <c r="D18" s="143">
        <v>34</v>
      </c>
      <c r="E18" s="166">
        <v>1</v>
      </c>
      <c r="F18" s="163">
        <f t="shared" si="14"/>
        <v>5.4644808743169399E-3</v>
      </c>
      <c r="G18" s="165">
        <f t="shared" si="0"/>
        <v>2.9411764705882353E-2</v>
      </c>
      <c r="H18" s="143">
        <v>111</v>
      </c>
      <c r="I18" s="166">
        <v>1</v>
      </c>
      <c r="J18" s="163">
        <f t="shared" si="73"/>
        <v>5.4644808743169399E-3</v>
      </c>
      <c r="K18" s="165">
        <f t="shared" si="1"/>
        <v>9.0090090090090089E-3</v>
      </c>
      <c r="L18" s="143">
        <v>4809</v>
      </c>
      <c r="M18" s="166">
        <v>27</v>
      </c>
      <c r="N18" s="163">
        <f t="shared" si="15"/>
        <v>0.14754098360655737</v>
      </c>
      <c r="O18" s="165">
        <f t="shared" si="2"/>
        <v>5.6144728633811605E-3</v>
      </c>
      <c r="P18" s="143">
        <v>4506</v>
      </c>
      <c r="Q18" s="166">
        <v>40</v>
      </c>
      <c r="R18" s="163">
        <f t="shared" si="16"/>
        <v>0.21857923497267759</v>
      </c>
      <c r="S18" s="165">
        <f t="shared" si="3"/>
        <v>8.8770528184642702E-3</v>
      </c>
      <c r="T18" s="143">
        <v>3596</v>
      </c>
      <c r="U18" s="166">
        <v>49</v>
      </c>
      <c r="V18" s="163">
        <f t="shared" si="17"/>
        <v>0.26775956284153007</v>
      </c>
      <c r="W18" s="165">
        <f t="shared" si="4"/>
        <v>1.3626251390433816E-2</v>
      </c>
      <c r="X18" s="143">
        <v>1864</v>
      </c>
      <c r="Y18" s="166">
        <v>48</v>
      </c>
      <c r="Z18" s="163">
        <f t="shared" si="18"/>
        <v>0.26229508196721313</v>
      </c>
      <c r="AA18" s="165">
        <f t="shared" si="5"/>
        <v>2.575107296137339E-2</v>
      </c>
      <c r="AB18" s="143">
        <v>807</v>
      </c>
      <c r="AC18" s="166">
        <v>17</v>
      </c>
      <c r="AD18" s="163">
        <f t="shared" si="19"/>
        <v>9.2896174863387984E-2</v>
      </c>
      <c r="AE18" s="165">
        <f t="shared" si="6"/>
        <v>2.1065675340768277E-2</v>
      </c>
      <c r="AF18" s="143">
        <f t="shared" si="20"/>
        <v>15727</v>
      </c>
      <c r="AG18" s="166">
        <f t="shared" si="77"/>
        <v>183</v>
      </c>
      <c r="AH18" s="163">
        <f t="shared" si="22"/>
        <v>1</v>
      </c>
      <c r="AI18" s="165">
        <f t="shared" si="23"/>
        <v>1.163603993132829E-2</v>
      </c>
      <c r="AL18" s="161">
        <v>14</v>
      </c>
      <c r="AM18" s="96" t="s">
        <v>130</v>
      </c>
      <c r="AN18" s="143">
        <v>42</v>
      </c>
      <c r="AO18" s="166">
        <v>1</v>
      </c>
      <c r="AP18" s="163">
        <f t="shared" si="24"/>
        <v>5.2910052910052907E-3</v>
      </c>
      <c r="AQ18" s="165">
        <f t="shared" si="7"/>
        <v>2.3809523809523808E-2</v>
      </c>
      <c r="AR18" s="143">
        <v>113</v>
      </c>
      <c r="AS18" s="166">
        <v>2</v>
      </c>
      <c r="AT18" s="163">
        <f t="shared" si="74"/>
        <v>1.0582010582010581E-2</v>
      </c>
      <c r="AU18" s="165">
        <f t="shared" si="8"/>
        <v>1.7699115044247787E-2</v>
      </c>
      <c r="AV18" s="143">
        <v>4903</v>
      </c>
      <c r="AW18" s="166">
        <v>36</v>
      </c>
      <c r="AX18" s="163">
        <f t="shared" si="25"/>
        <v>0.19047619047619047</v>
      </c>
      <c r="AY18" s="165">
        <f t="shared" si="9"/>
        <v>7.342443401998776E-3</v>
      </c>
      <c r="AZ18" s="143">
        <v>4391</v>
      </c>
      <c r="BA18" s="166">
        <v>37</v>
      </c>
      <c r="BB18" s="163">
        <f t="shared" si="26"/>
        <v>0.19576719576719576</v>
      </c>
      <c r="BC18" s="165">
        <f t="shared" si="10"/>
        <v>8.4263265770895008E-3</v>
      </c>
      <c r="BD18" s="143">
        <v>3465</v>
      </c>
      <c r="BE18" s="166">
        <v>53</v>
      </c>
      <c r="BF18" s="163">
        <f t="shared" si="27"/>
        <v>0.28042328042328041</v>
      </c>
      <c r="BG18" s="165">
        <f t="shared" si="11"/>
        <v>1.5295815295815297E-2</v>
      </c>
      <c r="BH18" s="143">
        <v>1754</v>
      </c>
      <c r="BI18" s="166">
        <v>43</v>
      </c>
      <c r="BJ18" s="163">
        <f t="shared" si="28"/>
        <v>0.2275132275132275</v>
      </c>
      <c r="BK18" s="165">
        <f t="shared" si="12"/>
        <v>2.4515393386545039E-2</v>
      </c>
      <c r="BL18" s="143">
        <v>709</v>
      </c>
      <c r="BM18" s="166">
        <v>17</v>
      </c>
      <c r="BN18" s="163">
        <f t="shared" si="29"/>
        <v>8.9947089947089942E-2</v>
      </c>
      <c r="BO18" s="165">
        <f t="shared" si="13"/>
        <v>2.3977433004231313E-2</v>
      </c>
      <c r="BP18" s="143">
        <f t="shared" si="30"/>
        <v>15377</v>
      </c>
      <c r="BQ18" s="166">
        <f t="shared" si="30"/>
        <v>189</v>
      </c>
      <c r="BR18" s="163">
        <f t="shared" si="31"/>
        <v>1</v>
      </c>
      <c r="BS18" s="165">
        <f t="shared" si="32"/>
        <v>1.2291084086622878E-2</v>
      </c>
      <c r="BT18" s="232">
        <v>14</v>
      </c>
      <c r="BU18" s="97" t="s">
        <v>130</v>
      </c>
      <c r="BV18" s="179">
        <f t="shared" si="33"/>
        <v>5.4644808743169399E-3</v>
      </c>
      <c r="BW18" s="179">
        <f t="shared" si="34"/>
        <v>5.2910052910052907E-3</v>
      </c>
      <c r="BX18" s="233">
        <f t="shared" si="35"/>
        <v>0</v>
      </c>
      <c r="BY18" s="179">
        <f t="shared" si="36"/>
        <v>5.4644808743169399E-3</v>
      </c>
      <c r="BZ18" s="179">
        <f t="shared" si="37"/>
        <v>1.0582010582010581E-2</v>
      </c>
      <c r="CA18" s="233">
        <f t="shared" si="38"/>
        <v>-0.6</v>
      </c>
      <c r="CB18" s="179">
        <f t="shared" si="39"/>
        <v>0.14754098360655737</v>
      </c>
      <c r="CC18" s="179">
        <f t="shared" si="40"/>
        <v>0.19047619047619047</v>
      </c>
      <c r="CD18" s="233">
        <f t="shared" si="41"/>
        <v>-4.2000000000000011</v>
      </c>
      <c r="CE18" s="179">
        <f t="shared" si="42"/>
        <v>0.21857923497267759</v>
      </c>
      <c r="CF18" s="179">
        <f t="shared" si="43"/>
        <v>0.19576719576719576</v>
      </c>
      <c r="CG18" s="233">
        <f t="shared" si="44"/>
        <v>2.2999999999999994</v>
      </c>
      <c r="CH18" s="179">
        <f t="shared" si="76"/>
        <v>0.26775956284153007</v>
      </c>
      <c r="CI18" s="179">
        <f t="shared" si="75"/>
        <v>0.28042328042328041</v>
      </c>
      <c r="CJ18" s="233">
        <f t="shared" si="45"/>
        <v>-1.2000000000000011</v>
      </c>
      <c r="CK18" s="179">
        <f t="shared" si="46"/>
        <v>0.26229508196721313</v>
      </c>
      <c r="CL18" s="179">
        <f t="shared" si="47"/>
        <v>0.2275132275132275</v>
      </c>
      <c r="CM18" s="233">
        <f t="shared" si="48"/>
        <v>3.4000000000000004</v>
      </c>
      <c r="CN18" s="179">
        <f t="shared" si="49"/>
        <v>9.2896174863387984E-2</v>
      </c>
      <c r="CO18" s="179">
        <f t="shared" si="50"/>
        <v>8.9947089947089942E-2</v>
      </c>
      <c r="CP18" s="233">
        <f t="shared" si="51"/>
        <v>0.30000000000000027</v>
      </c>
      <c r="CR18" s="179">
        <f t="shared" si="52"/>
        <v>8.3051930272884916E-3</v>
      </c>
      <c r="CS18" s="179">
        <f t="shared" si="53"/>
        <v>1.0342541436464089E-2</v>
      </c>
      <c r="CT18" s="233">
        <f t="shared" si="54"/>
        <v>-0.2</v>
      </c>
      <c r="CU18" s="179">
        <f t="shared" si="55"/>
        <v>2.3911654649995437E-2</v>
      </c>
      <c r="CV18" s="179">
        <f t="shared" si="56"/>
        <v>2.2983425414364642E-2</v>
      </c>
      <c r="CW18" s="233">
        <f t="shared" si="57"/>
        <v>0.10000000000000009</v>
      </c>
      <c r="CX18" s="179">
        <f t="shared" si="58"/>
        <v>0.1657387971159989</v>
      </c>
      <c r="CY18" s="179">
        <f t="shared" si="59"/>
        <v>0.17834254143646408</v>
      </c>
      <c r="CZ18" s="233">
        <f t="shared" si="60"/>
        <v>-1.1999999999999984</v>
      </c>
      <c r="DA18" s="179">
        <f t="shared" si="61"/>
        <v>0.24062243314775941</v>
      </c>
      <c r="DB18" s="179">
        <f t="shared" si="62"/>
        <v>0.23849723756906077</v>
      </c>
      <c r="DC18" s="233">
        <f t="shared" si="63"/>
        <v>0.30000000000000027</v>
      </c>
      <c r="DD18" s="179">
        <f t="shared" si="64"/>
        <v>0.2691886465273341</v>
      </c>
      <c r="DE18" s="179">
        <f t="shared" si="65"/>
        <v>0.2665635359116022</v>
      </c>
      <c r="DF18" s="233">
        <f t="shared" si="66"/>
        <v>0.20000000000000018</v>
      </c>
      <c r="DG18" s="179">
        <f t="shared" si="67"/>
        <v>0.18951355297983025</v>
      </c>
      <c r="DH18" s="179">
        <f t="shared" si="68"/>
        <v>0.18744751381215469</v>
      </c>
      <c r="DI18" s="233">
        <f t="shared" si="69"/>
        <v>0.30000000000000027</v>
      </c>
      <c r="DJ18" s="179">
        <f t="shared" si="70"/>
        <v>0.10271972255179337</v>
      </c>
      <c r="DK18" s="179">
        <f t="shared" si="71"/>
        <v>9.5823204419889507E-2</v>
      </c>
      <c r="DL18" s="233">
        <f t="shared" si="72"/>
        <v>0.69999999999999929</v>
      </c>
      <c r="DM18" s="207">
        <v>0</v>
      </c>
    </row>
    <row r="19" spans="1:117">
      <c r="A19" s="99"/>
      <c r="B19" s="161">
        <v>15</v>
      </c>
      <c r="C19" s="96" t="s">
        <v>131</v>
      </c>
      <c r="D19" s="141">
        <v>66</v>
      </c>
      <c r="E19" s="162">
        <v>2</v>
      </c>
      <c r="F19" s="163">
        <f t="shared" si="14"/>
        <v>7.0921985815602835E-3</v>
      </c>
      <c r="G19" s="165">
        <f t="shared" si="0"/>
        <v>3.0303030303030304E-2</v>
      </c>
      <c r="H19" s="141">
        <v>234</v>
      </c>
      <c r="I19" s="162">
        <v>9</v>
      </c>
      <c r="J19" s="163">
        <f t="shared" si="73"/>
        <v>3.1914893617021274E-2</v>
      </c>
      <c r="K19" s="165">
        <f t="shared" si="1"/>
        <v>3.8461538461538464E-2</v>
      </c>
      <c r="L19" s="141">
        <v>8286</v>
      </c>
      <c r="M19" s="162">
        <v>51</v>
      </c>
      <c r="N19" s="163">
        <f t="shared" si="15"/>
        <v>0.18085106382978725</v>
      </c>
      <c r="O19" s="165">
        <f t="shared" si="2"/>
        <v>6.1549601737871107E-3</v>
      </c>
      <c r="P19" s="141">
        <v>7548</v>
      </c>
      <c r="Q19" s="162">
        <v>63</v>
      </c>
      <c r="R19" s="163">
        <f t="shared" si="16"/>
        <v>0.22340425531914893</v>
      </c>
      <c r="S19" s="165">
        <f t="shared" si="3"/>
        <v>8.346581875993641E-3</v>
      </c>
      <c r="T19" s="141">
        <v>5553</v>
      </c>
      <c r="U19" s="162">
        <v>80</v>
      </c>
      <c r="V19" s="163">
        <f t="shared" si="17"/>
        <v>0.28368794326241137</v>
      </c>
      <c r="W19" s="165">
        <f t="shared" si="4"/>
        <v>1.4406627048442283E-2</v>
      </c>
      <c r="X19" s="141">
        <v>2677</v>
      </c>
      <c r="Y19" s="162">
        <v>56</v>
      </c>
      <c r="Z19" s="163">
        <f t="shared" si="18"/>
        <v>0.19858156028368795</v>
      </c>
      <c r="AA19" s="165">
        <f t="shared" si="5"/>
        <v>2.0918939110945087E-2</v>
      </c>
      <c r="AB19" s="141">
        <v>991</v>
      </c>
      <c r="AC19" s="162">
        <v>21</v>
      </c>
      <c r="AD19" s="163">
        <f t="shared" si="19"/>
        <v>7.4468085106382975E-2</v>
      </c>
      <c r="AE19" s="165">
        <f t="shared" si="6"/>
        <v>2.119071644803229E-2</v>
      </c>
      <c r="AF19" s="141">
        <f t="shared" si="20"/>
        <v>25355</v>
      </c>
      <c r="AG19" s="162">
        <f t="shared" si="21"/>
        <v>282</v>
      </c>
      <c r="AH19" s="163">
        <f t="shared" si="22"/>
        <v>1</v>
      </c>
      <c r="AI19" s="165">
        <f t="shared" si="23"/>
        <v>1.1122066653520016E-2</v>
      </c>
      <c r="AL19" s="161">
        <v>15</v>
      </c>
      <c r="AM19" s="96" t="s">
        <v>131</v>
      </c>
      <c r="AN19" s="141">
        <v>87</v>
      </c>
      <c r="AO19" s="162">
        <v>5</v>
      </c>
      <c r="AP19" s="163">
        <f t="shared" si="24"/>
        <v>1.6611295681063124E-2</v>
      </c>
      <c r="AQ19" s="165">
        <f t="shared" si="7"/>
        <v>5.7471264367816091E-2</v>
      </c>
      <c r="AR19" s="141">
        <v>233</v>
      </c>
      <c r="AS19" s="162">
        <v>9</v>
      </c>
      <c r="AT19" s="163">
        <f t="shared" si="74"/>
        <v>2.9900332225913623E-2</v>
      </c>
      <c r="AU19" s="165">
        <f t="shared" si="8"/>
        <v>3.8626609442060089E-2</v>
      </c>
      <c r="AV19" s="141">
        <v>8510</v>
      </c>
      <c r="AW19" s="162">
        <v>51</v>
      </c>
      <c r="AX19" s="163">
        <f t="shared" si="25"/>
        <v>0.16943521594684385</v>
      </c>
      <c r="AY19" s="165">
        <f t="shared" si="9"/>
        <v>5.9929494712103407E-3</v>
      </c>
      <c r="AZ19" s="141">
        <v>7159</v>
      </c>
      <c r="BA19" s="162">
        <v>70</v>
      </c>
      <c r="BB19" s="163">
        <f t="shared" si="26"/>
        <v>0.23255813953488372</v>
      </c>
      <c r="BC19" s="165">
        <f t="shared" si="10"/>
        <v>9.7779019416119571E-3</v>
      </c>
      <c r="BD19" s="141">
        <v>5330</v>
      </c>
      <c r="BE19" s="162">
        <v>77</v>
      </c>
      <c r="BF19" s="163">
        <f t="shared" si="27"/>
        <v>0.2558139534883721</v>
      </c>
      <c r="BG19" s="165">
        <f t="shared" si="11"/>
        <v>1.4446529080675423E-2</v>
      </c>
      <c r="BH19" s="141">
        <v>2429</v>
      </c>
      <c r="BI19" s="162">
        <v>67</v>
      </c>
      <c r="BJ19" s="163">
        <f t="shared" si="28"/>
        <v>0.22259136212624583</v>
      </c>
      <c r="BK19" s="165">
        <f t="shared" si="12"/>
        <v>2.7583367641004528E-2</v>
      </c>
      <c r="BL19" s="141">
        <v>884</v>
      </c>
      <c r="BM19" s="162">
        <v>22</v>
      </c>
      <c r="BN19" s="163">
        <f t="shared" si="29"/>
        <v>7.3089700996677748E-2</v>
      </c>
      <c r="BO19" s="165">
        <f t="shared" si="13"/>
        <v>2.4886877828054297E-2</v>
      </c>
      <c r="BP19" s="141">
        <f t="shared" si="30"/>
        <v>24632</v>
      </c>
      <c r="BQ19" s="162">
        <f t="shared" si="30"/>
        <v>301</v>
      </c>
      <c r="BR19" s="163">
        <f t="shared" si="31"/>
        <v>1</v>
      </c>
      <c r="BS19" s="165">
        <f t="shared" si="32"/>
        <v>1.2219876583306269E-2</v>
      </c>
      <c r="BT19" s="232">
        <v>15</v>
      </c>
      <c r="BU19" s="97" t="s">
        <v>131</v>
      </c>
      <c r="BV19" s="179">
        <f t="shared" si="33"/>
        <v>7.0921985815602835E-3</v>
      </c>
      <c r="BW19" s="179">
        <f t="shared" si="34"/>
        <v>1.6611295681063124E-2</v>
      </c>
      <c r="BX19" s="233">
        <f t="shared" si="35"/>
        <v>-1.0000000000000002</v>
      </c>
      <c r="BY19" s="179">
        <f t="shared" si="36"/>
        <v>3.1914893617021274E-2</v>
      </c>
      <c r="BZ19" s="179">
        <f t="shared" si="37"/>
        <v>2.9900332225913623E-2</v>
      </c>
      <c r="CA19" s="233">
        <f t="shared" si="38"/>
        <v>0.20000000000000018</v>
      </c>
      <c r="CB19" s="179">
        <f t="shared" si="39"/>
        <v>0.18085106382978725</v>
      </c>
      <c r="CC19" s="179">
        <f t="shared" si="40"/>
        <v>0.16943521594684385</v>
      </c>
      <c r="CD19" s="233">
        <f t="shared" si="41"/>
        <v>1.1999999999999984</v>
      </c>
      <c r="CE19" s="179">
        <f t="shared" si="42"/>
        <v>0.22340425531914893</v>
      </c>
      <c r="CF19" s="179">
        <f t="shared" si="43"/>
        <v>0.23255813953488372</v>
      </c>
      <c r="CG19" s="233">
        <f t="shared" si="44"/>
        <v>-1.0000000000000009</v>
      </c>
      <c r="CH19" s="179">
        <f t="shared" si="76"/>
        <v>0.28368794326241137</v>
      </c>
      <c r="CI19" s="179">
        <f t="shared" si="75"/>
        <v>0.2558139534883721</v>
      </c>
      <c r="CJ19" s="233">
        <f t="shared" si="45"/>
        <v>2.7999999999999972</v>
      </c>
      <c r="CK19" s="179">
        <f t="shared" si="46"/>
        <v>0.19858156028368795</v>
      </c>
      <c r="CL19" s="179">
        <f t="shared" si="47"/>
        <v>0.22259136212624583</v>
      </c>
      <c r="CM19" s="233">
        <f t="shared" si="48"/>
        <v>-2.3999999999999995</v>
      </c>
      <c r="CN19" s="179">
        <f t="shared" si="49"/>
        <v>7.4468085106382975E-2</v>
      </c>
      <c r="CO19" s="179">
        <f t="shared" si="50"/>
        <v>7.3089700996677748E-2</v>
      </c>
      <c r="CP19" s="233">
        <f t="shared" si="51"/>
        <v>0.10000000000000009</v>
      </c>
      <c r="CR19" s="179">
        <f t="shared" si="52"/>
        <v>8.3051930272884916E-3</v>
      </c>
      <c r="CS19" s="179">
        <f t="shared" si="53"/>
        <v>1.0342541436464089E-2</v>
      </c>
      <c r="CT19" s="233">
        <f t="shared" si="54"/>
        <v>-0.2</v>
      </c>
      <c r="CU19" s="179">
        <f t="shared" si="55"/>
        <v>2.3911654649995437E-2</v>
      </c>
      <c r="CV19" s="179">
        <f t="shared" si="56"/>
        <v>2.2983425414364642E-2</v>
      </c>
      <c r="CW19" s="233">
        <f t="shared" si="57"/>
        <v>0.10000000000000009</v>
      </c>
      <c r="CX19" s="179">
        <f t="shared" si="58"/>
        <v>0.1657387971159989</v>
      </c>
      <c r="CY19" s="179">
        <f t="shared" si="59"/>
        <v>0.17834254143646408</v>
      </c>
      <c r="CZ19" s="233">
        <f t="shared" si="60"/>
        <v>-1.1999999999999984</v>
      </c>
      <c r="DA19" s="179">
        <f t="shared" si="61"/>
        <v>0.24062243314775941</v>
      </c>
      <c r="DB19" s="179">
        <f t="shared" si="62"/>
        <v>0.23849723756906077</v>
      </c>
      <c r="DC19" s="233">
        <f t="shared" si="63"/>
        <v>0.30000000000000027</v>
      </c>
      <c r="DD19" s="179">
        <f t="shared" si="64"/>
        <v>0.2691886465273341</v>
      </c>
      <c r="DE19" s="179">
        <f t="shared" si="65"/>
        <v>0.2665635359116022</v>
      </c>
      <c r="DF19" s="233">
        <f t="shared" si="66"/>
        <v>0.20000000000000018</v>
      </c>
      <c r="DG19" s="179">
        <f t="shared" si="67"/>
        <v>0.18951355297983025</v>
      </c>
      <c r="DH19" s="179">
        <f t="shared" si="68"/>
        <v>0.18744751381215469</v>
      </c>
      <c r="DI19" s="233">
        <f t="shared" si="69"/>
        <v>0.30000000000000027</v>
      </c>
      <c r="DJ19" s="179">
        <f t="shared" si="70"/>
        <v>0.10271972255179337</v>
      </c>
      <c r="DK19" s="179">
        <f t="shared" si="71"/>
        <v>9.5823204419889507E-2</v>
      </c>
      <c r="DL19" s="233">
        <f t="shared" si="72"/>
        <v>0.69999999999999929</v>
      </c>
      <c r="DM19" s="207">
        <v>0</v>
      </c>
    </row>
    <row r="20" spans="1:117">
      <c r="A20" s="99"/>
      <c r="B20" s="161">
        <v>16</v>
      </c>
      <c r="C20" s="96" t="s">
        <v>62</v>
      </c>
      <c r="D20" s="141">
        <v>32</v>
      </c>
      <c r="E20" s="162">
        <v>3</v>
      </c>
      <c r="F20" s="163">
        <f t="shared" si="14"/>
        <v>1.1111111111111112E-2</v>
      </c>
      <c r="G20" s="165">
        <f t="shared" si="0"/>
        <v>9.375E-2</v>
      </c>
      <c r="H20" s="141">
        <v>129</v>
      </c>
      <c r="I20" s="162">
        <v>10</v>
      </c>
      <c r="J20" s="163">
        <f t="shared" si="73"/>
        <v>3.7037037037037035E-2</v>
      </c>
      <c r="K20" s="165">
        <f t="shared" si="1"/>
        <v>7.7519379844961239E-2</v>
      </c>
      <c r="L20" s="141">
        <v>4974</v>
      </c>
      <c r="M20" s="162">
        <v>39</v>
      </c>
      <c r="N20" s="163">
        <f t="shared" si="15"/>
        <v>0.14444444444444443</v>
      </c>
      <c r="O20" s="165">
        <f t="shared" si="2"/>
        <v>7.840772014475271E-3</v>
      </c>
      <c r="P20" s="141">
        <v>4835</v>
      </c>
      <c r="Q20" s="162">
        <v>50</v>
      </c>
      <c r="R20" s="163">
        <f t="shared" si="16"/>
        <v>0.18518518518518517</v>
      </c>
      <c r="S20" s="165">
        <f t="shared" si="3"/>
        <v>1.0341261633919338E-2</v>
      </c>
      <c r="T20" s="141">
        <v>3940</v>
      </c>
      <c r="U20" s="162">
        <v>75</v>
      </c>
      <c r="V20" s="163">
        <f t="shared" si="17"/>
        <v>0.27777777777777779</v>
      </c>
      <c r="W20" s="165">
        <f t="shared" si="4"/>
        <v>1.9035532994923859E-2</v>
      </c>
      <c r="X20" s="141">
        <v>2186</v>
      </c>
      <c r="Y20" s="162">
        <v>58</v>
      </c>
      <c r="Z20" s="163">
        <f t="shared" si="18"/>
        <v>0.21481481481481482</v>
      </c>
      <c r="AA20" s="165">
        <f t="shared" si="5"/>
        <v>2.6532479414455627E-2</v>
      </c>
      <c r="AB20" s="141">
        <v>875</v>
      </c>
      <c r="AC20" s="162">
        <v>35</v>
      </c>
      <c r="AD20" s="163">
        <f t="shared" si="19"/>
        <v>0.12962962962962962</v>
      </c>
      <c r="AE20" s="165">
        <f t="shared" si="6"/>
        <v>0.04</v>
      </c>
      <c r="AF20" s="141">
        <f t="shared" si="20"/>
        <v>16971</v>
      </c>
      <c r="AG20" s="162">
        <f t="shared" si="21"/>
        <v>270</v>
      </c>
      <c r="AH20" s="163">
        <f t="shared" si="22"/>
        <v>1</v>
      </c>
      <c r="AI20" s="165">
        <f t="shared" si="23"/>
        <v>1.5909492663956162E-2</v>
      </c>
      <c r="AL20" s="161">
        <v>16</v>
      </c>
      <c r="AM20" s="96" t="s">
        <v>62</v>
      </c>
      <c r="AN20" s="141">
        <v>39</v>
      </c>
      <c r="AO20" s="162">
        <v>4</v>
      </c>
      <c r="AP20" s="163">
        <f t="shared" si="24"/>
        <v>1.3888888888888888E-2</v>
      </c>
      <c r="AQ20" s="165">
        <f t="shared" si="7"/>
        <v>0.10256410256410256</v>
      </c>
      <c r="AR20" s="141">
        <v>123</v>
      </c>
      <c r="AS20" s="162">
        <v>7</v>
      </c>
      <c r="AT20" s="163">
        <f t="shared" si="74"/>
        <v>2.4305555555555556E-2</v>
      </c>
      <c r="AU20" s="165">
        <f t="shared" si="8"/>
        <v>5.6910569105691054E-2</v>
      </c>
      <c r="AV20" s="141">
        <v>5104</v>
      </c>
      <c r="AW20" s="162">
        <v>45</v>
      </c>
      <c r="AX20" s="163">
        <f t="shared" si="25"/>
        <v>0.15625</v>
      </c>
      <c r="AY20" s="165">
        <f t="shared" si="9"/>
        <v>8.8166144200626951E-3</v>
      </c>
      <c r="AZ20" s="141">
        <v>4642</v>
      </c>
      <c r="BA20" s="162">
        <v>54</v>
      </c>
      <c r="BB20" s="163">
        <f t="shared" si="26"/>
        <v>0.1875</v>
      </c>
      <c r="BC20" s="165">
        <f t="shared" si="10"/>
        <v>1.1632916846186989E-2</v>
      </c>
      <c r="BD20" s="141">
        <v>3820</v>
      </c>
      <c r="BE20" s="162">
        <v>77</v>
      </c>
      <c r="BF20" s="163">
        <f t="shared" si="27"/>
        <v>0.2673611111111111</v>
      </c>
      <c r="BG20" s="165">
        <f t="shared" si="11"/>
        <v>2.0157068062827226E-2</v>
      </c>
      <c r="BH20" s="141">
        <v>2097</v>
      </c>
      <c r="BI20" s="162">
        <v>70</v>
      </c>
      <c r="BJ20" s="163">
        <f t="shared" si="28"/>
        <v>0.24305555555555555</v>
      </c>
      <c r="BK20" s="165">
        <f t="shared" si="12"/>
        <v>3.3381020505484027E-2</v>
      </c>
      <c r="BL20" s="141">
        <v>772</v>
      </c>
      <c r="BM20" s="162">
        <v>31</v>
      </c>
      <c r="BN20" s="163">
        <f t="shared" si="29"/>
        <v>0.1076388888888889</v>
      </c>
      <c r="BO20" s="165">
        <f t="shared" si="13"/>
        <v>4.0155440414507769E-2</v>
      </c>
      <c r="BP20" s="141">
        <f t="shared" si="30"/>
        <v>16597</v>
      </c>
      <c r="BQ20" s="162">
        <f t="shared" si="30"/>
        <v>288</v>
      </c>
      <c r="BR20" s="163">
        <f t="shared" si="31"/>
        <v>1</v>
      </c>
      <c r="BS20" s="165">
        <f t="shared" si="32"/>
        <v>1.7352533590407906E-2</v>
      </c>
      <c r="BT20" s="232">
        <v>16</v>
      </c>
      <c r="BU20" s="97" t="s">
        <v>62</v>
      </c>
      <c r="BV20" s="179">
        <f t="shared" si="33"/>
        <v>1.1111111111111112E-2</v>
      </c>
      <c r="BW20" s="179">
        <f t="shared" si="34"/>
        <v>1.3888888888888888E-2</v>
      </c>
      <c r="BX20" s="233">
        <f t="shared" si="35"/>
        <v>-0.3000000000000001</v>
      </c>
      <c r="BY20" s="179">
        <f t="shared" si="36"/>
        <v>3.7037037037037035E-2</v>
      </c>
      <c r="BZ20" s="179">
        <f t="shared" si="37"/>
        <v>2.4305555555555556E-2</v>
      </c>
      <c r="CA20" s="233">
        <f t="shared" si="38"/>
        <v>1.2999999999999998</v>
      </c>
      <c r="CB20" s="179">
        <f t="shared" si="39"/>
        <v>0.14444444444444443</v>
      </c>
      <c r="CC20" s="179">
        <f t="shared" si="40"/>
        <v>0.15625</v>
      </c>
      <c r="CD20" s="233">
        <f t="shared" si="41"/>
        <v>-1.2000000000000011</v>
      </c>
      <c r="CE20" s="179">
        <f t="shared" si="42"/>
        <v>0.18518518518518517</v>
      </c>
      <c r="CF20" s="179">
        <f t="shared" si="43"/>
        <v>0.1875</v>
      </c>
      <c r="CG20" s="233">
        <f t="shared" si="44"/>
        <v>-0.30000000000000027</v>
      </c>
      <c r="CH20" s="179">
        <f t="shared" si="76"/>
        <v>0.27777777777777779</v>
      </c>
      <c r="CI20" s="179">
        <f t="shared" si="75"/>
        <v>0.2673611111111111</v>
      </c>
      <c r="CJ20" s="233">
        <f t="shared" si="45"/>
        <v>1.100000000000001</v>
      </c>
      <c r="CK20" s="179">
        <f t="shared" si="46"/>
        <v>0.21481481481481482</v>
      </c>
      <c r="CL20" s="179">
        <f t="shared" si="47"/>
        <v>0.24305555555555555</v>
      </c>
      <c r="CM20" s="233">
        <f t="shared" si="48"/>
        <v>-2.8</v>
      </c>
      <c r="CN20" s="179">
        <f t="shared" si="49"/>
        <v>0.12962962962962962</v>
      </c>
      <c r="CO20" s="179">
        <f t="shared" si="50"/>
        <v>0.1076388888888889</v>
      </c>
      <c r="CP20" s="233">
        <f t="shared" si="51"/>
        <v>2.2000000000000006</v>
      </c>
      <c r="CR20" s="179">
        <f t="shared" si="52"/>
        <v>8.3051930272884916E-3</v>
      </c>
      <c r="CS20" s="179">
        <f t="shared" si="53"/>
        <v>1.0342541436464089E-2</v>
      </c>
      <c r="CT20" s="233">
        <f t="shared" si="54"/>
        <v>-0.2</v>
      </c>
      <c r="CU20" s="179">
        <f t="shared" si="55"/>
        <v>2.3911654649995437E-2</v>
      </c>
      <c r="CV20" s="179">
        <f t="shared" si="56"/>
        <v>2.2983425414364642E-2</v>
      </c>
      <c r="CW20" s="233">
        <f t="shared" si="57"/>
        <v>0.10000000000000009</v>
      </c>
      <c r="CX20" s="179">
        <f t="shared" si="58"/>
        <v>0.1657387971159989</v>
      </c>
      <c r="CY20" s="179">
        <f t="shared" si="59"/>
        <v>0.17834254143646408</v>
      </c>
      <c r="CZ20" s="233">
        <f t="shared" si="60"/>
        <v>-1.1999999999999984</v>
      </c>
      <c r="DA20" s="179">
        <f t="shared" si="61"/>
        <v>0.24062243314775941</v>
      </c>
      <c r="DB20" s="179">
        <f t="shared" si="62"/>
        <v>0.23849723756906077</v>
      </c>
      <c r="DC20" s="233">
        <f t="shared" si="63"/>
        <v>0.30000000000000027</v>
      </c>
      <c r="DD20" s="179">
        <f t="shared" si="64"/>
        <v>0.2691886465273341</v>
      </c>
      <c r="DE20" s="179">
        <f t="shared" si="65"/>
        <v>0.2665635359116022</v>
      </c>
      <c r="DF20" s="233">
        <f t="shared" si="66"/>
        <v>0.20000000000000018</v>
      </c>
      <c r="DG20" s="179">
        <f t="shared" si="67"/>
        <v>0.18951355297983025</v>
      </c>
      <c r="DH20" s="179">
        <f t="shared" si="68"/>
        <v>0.18744751381215469</v>
      </c>
      <c r="DI20" s="233">
        <f t="shared" si="69"/>
        <v>0.30000000000000027</v>
      </c>
      <c r="DJ20" s="179">
        <f t="shared" si="70"/>
        <v>0.10271972255179337</v>
      </c>
      <c r="DK20" s="179">
        <f t="shared" si="71"/>
        <v>9.5823204419889507E-2</v>
      </c>
      <c r="DL20" s="233">
        <f t="shared" si="72"/>
        <v>0.69999999999999929</v>
      </c>
      <c r="DM20" s="207">
        <v>0</v>
      </c>
    </row>
    <row r="21" spans="1:117">
      <c r="A21" s="99"/>
      <c r="B21" s="161">
        <v>17</v>
      </c>
      <c r="C21" s="96" t="s">
        <v>132</v>
      </c>
      <c r="D21" s="141">
        <v>66</v>
      </c>
      <c r="E21" s="162">
        <v>5</v>
      </c>
      <c r="F21" s="163">
        <f t="shared" si="14"/>
        <v>9.242144177449169E-3</v>
      </c>
      <c r="G21" s="165">
        <f t="shared" si="0"/>
        <v>7.575757575757576E-2</v>
      </c>
      <c r="H21" s="141">
        <v>214</v>
      </c>
      <c r="I21" s="162">
        <v>17</v>
      </c>
      <c r="J21" s="163">
        <f t="shared" si="73"/>
        <v>3.1423290203327174E-2</v>
      </c>
      <c r="K21" s="165">
        <f t="shared" si="1"/>
        <v>7.9439252336448593E-2</v>
      </c>
      <c r="L21" s="141">
        <v>7210</v>
      </c>
      <c r="M21" s="162">
        <v>56</v>
      </c>
      <c r="N21" s="163">
        <f t="shared" si="15"/>
        <v>0.10351201478743069</v>
      </c>
      <c r="O21" s="165">
        <f t="shared" si="2"/>
        <v>7.7669902912621356E-3</v>
      </c>
      <c r="P21" s="141">
        <v>7014</v>
      </c>
      <c r="Q21" s="162">
        <v>119</v>
      </c>
      <c r="R21" s="163">
        <f t="shared" si="16"/>
        <v>0.21996303142329021</v>
      </c>
      <c r="S21" s="165">
        <f t="shared" si="3"/>
        <v>1.6966067864271458E-2</v>
      </c>
      <c r="T21" s="141">
        <v>5477</v>
      </c>
      <c r="U21" s="162">
        <v>156</v>
      </c>
      <c r="V21" s="163">
        <f t="shared" si="17"/>
        <v>0.28835489833641403</v>
      </c>
      <c r="W21" s="165">
        <f t="shared" si="4"/>
        <v>2.848274602884791E-2</v>
      </c>
      <c r="X21" s="141">
        <v>2837</v>
      </c>
      <c r="Y21" s="162">
        <v>125</v>
      </c>
      <c r="Z21" s="163">
        <f t="shared" si="18"/>
        <v>0.23105360443622922</v>
      </c>
      <c r="AA21" s="165">
        <f t="shared" si="5"/>
        <v>4.4060627423334511E-2</v>
      </c>
      <c r="AB21" s="141">
        <v>1152</v>
      </c>
      <c r="AC21" s="162">
        <v>63</v>
      </c>
      <c r="AD21" s="163">
        <f t="shared" si="19"/>
        <v>0.11645101663585952</v>
      </c>
      <c r="AE21" s="165">
        <f t="shared" si="6"/>
        <v>5.46875E-2</v>
      </c>
      <c r="AF21" s="141">
        <f t="shared" si="20"/>
        <v>23970</v>
      </c>
      <c r="AG21" s="162">
        <f t="shared" si="21"/>
        <v>541</v>
      </c>
      <c r="AH21" s="163">
        <f t="shared" si="22"/>
        <v>1</v>
      </c>
      <c r="AI21" s="165">
        <f t="shared" si="23"/>
        <v>2.2569879015435963E-2</v>
      </c>
      <c r="AL21" s="161">
        <v>17</v>
      </c>
      <c r="AM21" s="96" t="s">
        <v>132</v>
      </c>
      <c r="AN21" s="141">
        <v>82</v>
      </c>
      <c r="AO21" s="162">
        <v>5</v>
      </c>
      <c r="AP21" s="163">
        <f t="shared" si="24"/>
        <v>8.7565674255691769E-3</v>
      </c>
      <c r="AQ21" s="165">
        <f t="shared" si="7"/>
        <v>6.097560975609756E-2</v>
      </c>
      <c r="AR21" s="141">
        <v>214</v>
      </c>
      <c r="AS21" s="162">
        <v>15</v>
      </c>
      <c r="AT21" s="163">
        <f t="shared" si="74"/>
        <v>2.6269702276707531E-2</v>
      </c>
      <c r="AU21" s="165">
        <f t="shared" si="8"/>
        <v>7.0093457943925228E-2</v>
      </c>
      <c r="AV21" s="141">
        <v>7507</v>
      </c>
      <c r="AW21" s="162">
        <v>82</v>
      </c>
      <c r="AX21" s="163">
        <f t="shared" si="25"/>
        <v>0.14360770577933449</v>
      </c>
      <c r="AY21" s="165">
        <f t="shared" si="9"/>
        <v>1.0923138404156121E-2</v>
      </c>
      <c r="AZ21" s="141">
        <v>6802</v>
      </c>
      <c r="BA21" s="162">
        <v>120</v>
      </c>
      <c r="BB21" s="163">
        <f t="shared" si="26"/>
        <v>0.21015761821366025</v>
      </c>
      <c r="BC21" s="165">
        <f t="shared" si="10"/>
        <v>1.7641870038224053E-2</v>
      </c>
      <c r="BD21" s="141">
        <v>5288</v>
      </c>
      <c r="BE21" s="162">
        <v>168</v>
      </c>
      <c r="BF21" s="163">
        <f t="shared" si="27"/>
        <v>0.29422066549912435</v>
      </c>
      <c r="BG21" s="165">
        <f t="shared" si="11"/>
        <v>3.1770045385779121E-2</v>
      </c>
      <c r="BH21" s="141">
        <v>2616</v>
      </c>
      <c r="BI21" s="162">
        <v>118</v>
      </c>
      <c r="BJ21" s="163">
        <f t="shared" si="28"/>
        <v>0.20665499124343256</v>
      </c>
      <c r="BK21" s="165">
        <f t="shared" si="12"/>
        <v>4.5107033639143729E-2</v>
      </c>
      <c r="BL21" s="141">
        <v>1026</v>
      </c>
      <c r="BM21" s="162">
        <v>63</v>
      </c>
      <c r="BN21" s="163">
        <f t="shared" si="29"/>
        <v>0.11033274956217162</v>
      </c>
      <c r="BO21" s="165">
        <f t="shared" si="13"/>
        <v>6.1403508771929821E-2</v>
      </c>
      <c r="BP21" s="141">
        <f t="shared" si="30"/>
        <v>23535</v>
      </c>
      <c r="BQ21" s="162">
        <f t="shared" si="30"/>
        <v>571</v>
      </c>
      <c r="BR21" s="163">
        <f t="shared" si="31"/>
        <v>1</v>
      </c>
      <c r="BS21" s="165">
        <f t="shared" si="32"/>
        <v>2.4261737837263649E-2</v>
      </c>
      <c r="BT21" s="232">
        <v>17</v>
      </c>
      <c r="BU21" s="97" t="s">
        <v>132</v>
      </c>
      <c r="BV21" s="179">
        <f t="shared" si="33"/>
        <v>9.242144177449169E-3</v>
      </c>
      <c r="BW21" s="179">
        <f t="shared" si="34"/>
        <v>8.7565674255691769E-3</v>
      </c>
      <c r="BX21" s="233">
        <f t="shared" si="35"/>
        <v>0</v>
      </c>
      <c r="BY21" s="179">
        <f t="shared" si="36"/>
        <v>3.1423290203327174E-2</v>
      </c>
      <c r="BZ21" s="179">
        <f t="shared" si="37"/>
        <v>2.6269702276707531E-2</v>
      </c>
      <c r="CA21" s="233">
        <f t="shared" si="38"/>
        <v>0.50000000000000011</v>
      </c>
      <c r="CB21" s="179">
        <f t="shared" si="39"/>
        <v>0.10351201478743069</v>
      </c>
      <c r="CC21" s="179">
        <f t="shared" si="40"/>
        <v>0.14360770577933449</v>
      </c>
      <c r="CD21" s="233">
        <f t="shared" si="41"/>
        <v>-3.9999999999999996</v>
      </c>
      <c r="CE21" s="179">
        <f t="shared" si="42"/>
        <v>0.21996303142329021</v>
      </c>
      <c r="CF21" s="179">
        <f t="shared" si="43"/>
        <v>0.21015761821366025</v>
      </c>
      <c r="CG21" s="233">
        <f t="shared" si="44"/>
        <v>1.0000000000000009</v>
      </c>
      <c r="CH21" s="179">
        <f t="shared" si="76"/>
        <v>0.28835489833641403</v>
      </c>
      <c r="CI21" s="179">
        <f t="shared" si="75"/>
        <v>0.29422066549912435</v>
      </c>
      <c r="CJ21" s="233">
        <f t="shared" si="45"/>
        <v>-0.60000000000000053</v>
      </c>
      <c r="CK21" s="179">
        <f t="shared" si="46"/>
        <v>0.23105360443622922</v>
      </c>
      <c r="CL21" s="179">
        <f t="shared" si="47"/>
        <v>0.20665499124343256</v>
      </c>
      <c r="CM21" s="233">
        <f t="shared" si="48"/>
        <v>2.4000000000000021</v>
      </c>
      <c r="CN21" s="179">
        <f t="shared" si="49"/>
        <v>0.11645101663585952</v>
      </c>
      <c r="CO21" s="179">
        <f t="shared" si="50"/>
        <v>0.11033274956217162</v>
      </c>
      <c r="CP21" s="233">
        <f t="shared" si="51"/>
        <v>0.60000000000000053</v>
      </c>
      <c r="CR21" s="179">
        <f t="shared" si="52"/>
        <v>8.3051930272884916E-3</v>
      </c>
      <c r="CS21" s="179">
        <f t="shared" si="53"/>
        <v>1.0342541436464089E-2</v>
      </c>
      <c r="CT21" s="233">
        <f t="shared" si="54"/>
        <v>-0.2</v>
      </c>
      <c r="CU21" s="179">
        <f t="shared" si="55"/>
        <v>2.3911654649995437E-2</v>
      </c>
      <c r="CV21" s="179">
        <f t="shared" si="56"/>
        <v>2.2983425414364642E-2</v>
      </c>
      <c r="CW21" s="233">
        <f t="shared" si="57"/>
        <v>0.10000000000000009</v>
      </c>
      <c r="CX21" s="179">
        <f t="shared" si="58"/>
        <v>0.1657387971159989</v>
      </c>
      <c r="CY21" s="179">
        <f t="shared" si="59"/>
        <v>0.17834254143646408</v>
      </c>
      <c r="CZ21" s="233">
        <f t="shared" si="60"/>
        <v>-1.1999999999999984</v>
      </c>
      <c r="DA21" s="179">
        <f t="shared" si="61"/>
        <v>0.24062243314775941</v>
      </c>
      <c r="DB21" s="179">
        <f t="shared" si="62"/>
        <v>0.23849723756906077</v>
      </c>
      <c r="DC21" s="233">
        <f t="shared" si="63"/>
        <v>0.30000000000000027</v>
      </c>
      <c r="DD21" s="179">
        <f t="shared" si="64"/>
        <v>0.2691886465273341</v>
      </c>
      <c r="DE21" s="179">
        <f t="shared" si="65"/>
        <v>0.2665635359116022</v>
      </c>
      <c r="DF21" s="233">
        <f t="shared" si="66"/>
        <v>0.20000000000000018</v>
      </c>
      <c r="DG21" s="179">
        <f t="shared" si="67"/>
        <v>0.18951355297983025</v>
      </c>
      <c r="DH21" s="179">
        <f t="shared" si="68"/>
        <v>0.18744751381215469</v>
      </c>
      <c r="DI21" s="233">
        <f t="shared" si="69"/>
        <v>0.30000000000000027</v>
      </c>
      <c r="DJ21" s="179">
        <f t="shared" si="70"/>
        <v>0.10271972255179337</v>
      </c>
      <c r="DK21" s="179">
        <f t="shared" si="71"/>
        <v>9.5823204419889507E-2</v>
      </c>
      <c r="DL21" s="233">
        <f t="shared" si="72"/>
        <v>0.69999999999999929</v>
      </c>
      <c r="DM21" s="207">
        <v>0</v>
      </c>
    </row>
    <row r="22" spans="1:117">
      <c r="A22" s="99"/>
      <c r="B22" s="161">
        <v>18</v>
      </c>
      <c r="C22" s="96" t="s">
        <v>63</v>
      </c>
      <c r="D22" s="141">
        <v>38</v>
      </c>
      <c r="E22" s="162">
        <v>2</v>
      </c>
      <c r="F22" s="163">
        <f t="shared" si="14"/>
        <v>5.7471264367816091E-3</v>
      </c>
      <c r="G22" s="165">
        <f t="shared" si="0"/>
        <v>5.2631578947368418E-2</v>
      </c>
      <c r="H22" s="141">
        <v>146</v>
      </c>
      <c r="I22" s="162">
        <v>6</v>
      </c>
      <c r="J22" s="163">
        <f t="shared" si="73"/>
        <v>1.7241379310344827E-2</v>
      </c>
      <c r="K22" s="165">
        <f t="shared" si="1"/>
        <v>4.1095890410958902E-2</v>
      </c>
      <c r="L22" s="141">
        <v>6534</v>
      </c>
      <c r="M22" s="162">
        <v>53</v>
      </c>
      <c r="N22" s="163">
        <f t="shared" si="15"/>
        <v>0.15229885057471265</v>
      </c>
      <c r="O22" s="165">
        <f t="shared" si="2"/>
        <v>8.1114172023262938E-3</v>
      </c>
      <c r="P22" s="141">
        <v>6337</v>
      </c>
      <c r="Q22" s="162">
        <v>77</v>
      </c>
      <c r="R22" s="163">
        <f t="shared" si="16"/>
        <v>0.22126436781609196</v>
      </c>
      <c r="S22" s="165">
        <f t="shared" si="3"/>
        <v>1.2150860028404608E-2</v>
      </c>
      <c r="T22" s="141">
        <v>4894</v>
      </c>
      <c r="U22" s="162">
        <v>81</v>
      </c>
      <c r="V22" s="163">
        <f t="shared" si="17"/>
        <v>0.23275862068965517</v>
      </c>
      <c r="W22" s="165">
        <f t="shared" si="4"/>
        <v>1.6550878626890069E-2</v>
      </c>
      <c r="X22" s="141">
        <v>2661</v>
      </c>
      <c r="Y22" s="162">
        <v>73</v>
      </c>
      <c r="Z22" s="163">
        <f t="shared" si="18"/>
        <v>0.20977011494252873</v>
      </c>
      <c r="AA22" s="165">
        <f t="shared" si="5"/>
        <v>2.7433295753476136E-2</v>
      </c>
      <c r="AB22" s="141">
        <v>1051</v>
      </c>
      <c r="AC22" s="162">
        <v>56</v>
      </c>
      <c r="AD22" s="163">
        <f t="shared" si="19"/>
        <v>0.16091954022988506</v>
      </c>
      <c r="AE22" s="165">
        <f t="shared" si="6"/>
        <v>5.3282588011417699E-2</v>
      </c>
      <c r="AF22" s="141">
        <f t="shared" si="20"/>
        <v>21661</v>
      </c>
      <c r="AG22" s="162">
        <f t="shared" si="21"/>
        <v>348</v>
      </c>
      <c r="AH22" s="163">
        <f t="shared" si="22"/>
        <v>1</v>
      </c>
      <c r="AI22" s="165">
        <f t="shared" si="23"/>
        <v>1.6065740270532293E-2</v>
      </c>
      <c r="AL22" s="161">
        <v>18</v>
      </c>
      <c r="AM22" s="96" t="s">
        <v>63</v>
      </c>
      <c r="AN22" s="141">
        <v>52</v>
      </c>
      <c r="AO22" s="162">
        <v>4</v>
      </c>
      <c r="AP22" s="163">
        <f t="shared" si="24"/>
        <v>1.1267605633802818E-2</v>
      </c>
      <c r="AQ22" s="165">
        <f t="shared" si="7"/>
        <v>7.6923076923076927E-2</v>
      </c>
      <c r="AR22" s="141">
        <v>150</v>
      </c>
      <c r="AS22" s="162">
        <v>5</v>
      </c>
      <c r="AT22" s="163">
        <f t="shared" si="74"/>
        <v>1.4084507042253521E-2</v>
      </c>
      <c r="AU22" s="165">
        <f t="shared" si="8"/>
        <v>3.3333333333333333E-2</v>
      </c>
      <c r="AV22" s="141">
        <v>6704</v>
      </c>
      <c r="AW22" s="162">
        <v>57</v>
      </c>
      <c r="AX22" s="163">
        <f t="shared" si="25"/>
        <v>0.16056338028169015</v>
      </c>
      <c r="AY22" s="165">
        <f t="shared" si="9"/>
        <v>8.5023866348448683E-3</v>
      </c>
      <c r="AZ22" s="141">
        <v>6195</v>
      </c>
      <c r="BA22" s="162">
        <v>83</v>
      </c>
      <c r="BB22" s="163">
        <f t="shared" si="26"/>
        <v>0.23380281690140844</v>
      </c>
      <c r="BC22" s="165">
        <f t="shared" si="10"/>
        <v>1.3397901533494754E-2</v>
      </c>
      <c r="BD22" s="141">
        <v>4684</v>
      </c>
      <c r="BE22" s="162">
        <v>83</v>
      </c>
      <c r="BF22" s="163">
        <f t="shared" si="27"/>
        <v>0.23380281690140844</v>
      </c>
      <c r="BG22" s="165">
        <f t="shared" si="11"/>
        <v>1.7719897523484202E-2</v>
      </c>
      <c r="BH22" s="141">
        <v>2447</v>
      </c>
      <c r="BI22" s="162">
        <v>74</v>
      </c>
      <c r="BJ22" s="163">
        <f t="shared" si="28"/>
        <v>0.20845070422535211</v>
      </c>
      <c r="BK22" s="165">
        <f t="shared" si="12"/>
        <v>3.0241111565181854E-2</v>
      </c>
      <c r="BL22" s="141">
        <v>924</v>
      </c>
      <c r="BM22" s="162">
        <v>49</v>
      </c>
      <c r="BN22" s="163">
        <f t="shared" si="29"/>
        <v>0.13802816901408452</v>
      </c>
      <c r="BO22" s="165">
        <f t="shared" si="13"/>
        <v>5.3030303030303032E-2</v>
      </c>
      <c r="BP22" s="141">
        <f t="shared" si="30"/>
        <v>21156</v>
      </c>
      <c r="BQ22" s="162">
        <f t="shared" si="30"/>
        <v>355</v>
      </c>
      <c r="BR22" s="163">
        <f t="shared" si="31"/>
        <v>1</v>
      </c>
      <c r="BS22" s="165">
        <f t="shared" si="32"/>
        <v>1.678010966156173E-2</v>
      </c>
      <c r="BT22" s="232">
        <v>18</v>
      </c>
      <c r="BU22" s="97" t="s">
        <v>63</v>
      </c>
      <c r="BV22" s="179">
        <f t="shared" si="33"/>
        <v>5.7471264367816091E-3</v>
      </c>
      <c r="BW22" s="179">
        <f t="shared" si="34"/>
        <v>1.1267605633802818E-2</v>
      </c>
      <c r="BX22" s="233">
        <f t="shared" si="35"/>
        <v>-0.49999999999999994</v>
      </c>
      <c r="BY22" s="179">
        <f t="shared" si="36"/>
        <v>1.7241379310344827E-2</v>
      </c>
      <c r="BZ22" s="179">
        <f t="shared" si="37"/>
        <v>1.4084507042253521E-2</v>
      </c>
      <c r="CA22" s="233">
        <f t="shared" si="38"/>
        <v>0.3000000000000001</v>
      </c>
      <c r="CB22" s="179">
        <f t="shared" si="39"/>
        <v>0.15229885057471265</v>
      </c>
      <c r="CC22" s="179">
        <f t="shared" si="40"/>
        <v>0.16056338028169015</v>
      </c>
      <c r="CD22" s="233">
        <f t="shared" si="41"/>
        <v>-0.9000000000000008</v>
      </c>
      <c r="CE22" s="179">
        <f t="shared" si="42"/>
        <v>0.22126436781609196</v>
      </c>
      <c r="CF22" s="179">
        <f t="shared" si="43"/>
        <v>0.23380281690140844</v>
      </c>
      <c r="CG22" s="233">
        <f t="shared" si="44"/>
        <v>-1.3000000000000012</v>
      </c>
      <c r="CH22" s="179">
        <f t="shared" si="76"/>
        <v>0.23275862068965517</v>
      </c>
      <c r="CI22" s="179">
        <f t="shared" si="75"/>
        <v>0.23380281690140844</v>
      </c>
      <c r="CJ22" s="233">
        <f t="shared" si="45"/>
        <v>-0.10000000000000009</v>
      </c>
      <c r="CK22" s="179">
        <f t="shared" si="46"/>
        <v>0.20977011494252873</v>
      </c>
      <c r="CL22" s="179">
        <f t="shared" si="47"/>
        <v>0.20845070422535211</v>
      </c>
      <c r="CM22" s="233">
        <f t="shared" si="48"/>
        <v>0.20000000000000018</v>
      </c>
      <c r="CN22" s="179">
        <f t="shared" si="49"/>
        <v>0.16091954022988506</v>
      </c>
      <c r="CO22" s="179">
        <f t="shared" si="50"/>
        <v>0.13802816901408452</v>
      </c>
      <c r="CP22" s="233">
        <f t="shared" si="51"/>
        <v>2.2999999999999994</v>
      </c>
      <c r="CR22" s="179">
        <f t="shared" si="52"/>
        <v>8.3051930272884916E-3</v>
      </c>
      <c r="CS22" s="179">
        <f t="shared" si="53"/>
        <v>1.0342541436464089E-2</v>
      </c>
      <c r="CT22" s="233">
        <f t="shared" si="54"/>
        <v>-0.2</v>
      </c>
      <c r="CU22" s="179">
        <f t="shared" si="55"/>
        <v>2.3911654649995437E-2</v>
      </c>
      <c r="CV22" s="179">
        <f t="shared" si="56"/>
        <v>2.2983425414364642E-2</v>
      </c>
      <c r="CW22" s="233">
        <f t="shared" si="57"/>
        <v>0.10000000000000009</v>
      </c>
      <c r="CX22" s="179">
        <f t="shared" si="58"/>
        <v>0.1657387971159989</v>
      </c>
      <c r="CY22" s="179">
        <f t="shared" si="59"/>
        <v>0.17834254143646408</v>
      </c>
      <c r="CZ22" s="233">
        <f t="shared" si="60"/>
        <v>-1.1999999999999984</v>
      </c>
      <c r="DA22" s="179">
        <f t="shared" si="61"/>
        <v>0.24062243314775941</v>
      </c>
      <c r="DB22" s="179">
        <f t="shared" si="62"/>
        <v>0.23849723756906077</v>
      </c>
      <c r="DC22" s="233">
        <f t="shared" si="63"/>
        <v>0.30000000000000027</v>
      </c>
      <c r="DD22" s="179">
        <f t="shared" si="64"/>
        <v>0.2691886465273341</v>
      </c>
      <c r="DE22" s="179">
        <f t="shared" si="65"/>
        <v>0.2665635359116022</v>
      </c>
      <c r="DF22" s="233">
        <f t="shared" si="66"/>
        <v>0.20000000000000018</v>
      </c>
      <c r="DG22" s="179">
        <f t="shared" si="67"/>
        <v>0.18951355297983025</v>
      </c>
      <c r="DH22" s="179">
        <f t="shared" si="68"/>
        <v>0.18744751381215469</v>
      </c>
      <c r="DI22" s="233">
        <f t="shared" si="69"/>
        <v>0.30000000000000027</v>
      </c>
      <c r="DJ22" s="179">
        <f t="shared" si="70"/>
        <v>0.10271972255179337</v>
      </c>
      <c r="DK22" s="179">
        <f t="shared" si="71"/>
        <v>9.5823204419889507E-2</v>
      </c>
      <c r="DL22" s="233">
        <f t="shared" si="72"/>
        <v>0.69999999999999929</v>
      </c>
      <c r="DM22" s="207">
        <v>0</v>
      </c>
    </row>
    <row r="23" spans="1:117">
      <c r="A23" s="99"/>
      <c r="B23" s="161">
        <v>19</v>
      </c>
      <c r="C23" s="96" t="s">
        <v>133</v>
      </c>
      <c r="D23" s="142">
        <v>51</v>
      </c>
      <c r="E23" s="145">
        <v>2</v>
      </c>
      <c r="F23" s="163">
        <f t="shared" si="14"/>
        <v>6.0606060606060606E-3</v>
      </c>
      <c r="G23" s="165">
        <f t="shared" si="0"/>
        <v>3.9215686274509803E-2</v>
      </c>
      <c r="H23" s="142">
        <v>197</v>
      </c>
      <c r="I23" s="145">
        <v>6</v>
      </c>
      <c r="J23" s="163">
        <f t="shared" si="73"/>
        <v>1.8181818181818181E-2</v>
      </c>
      <c r="K23" s="165">
        <f t="shared" si="1"/>
        <v>3.0456852791878174E-2</v>
      </c>
      <c r="L23" s="142">
        <v>4909</v>
      </c>
      <c r="M23" s="145">
        <v>48</v>
      </c>
      <c r="N23" s="163">
        <f t="shared" si="15"/>
        <v>0.14545454545454545</v>
      </c>
      <c r="O23" s="165">
        <f t="shared" si="2"/>
        <v>9.7779588510898355E-3</v>
      </c>
      <c r="P23" s="142">
        <v>4424</v>
      </c>
      <c r="Q23" s="145">
        <v>76</v>
      </c>
      <c r="R23" s="163">
        <f t="shared" si="16"/>
        <v>0.23030303030303031</v>
      </c>
      <c r="S23" s="165">
        <f t="shared" si="3"/>
        <v>1.7179023508137433E-2</v>
      </c>
      <c r="T23" s="142">
        <v>3223</v>
      </c>
      <c r="U23" s="145">
        <v>95</v>
      </c>
      <c r="V23" s="163">
        <f t="shared" si="17"/>
        <v>0.2878787878787879</v>
      </c>
      <c r="W23" s="165">
        <f t="shared" si="4"/>
        <v>2.9475643810114801E-2</v>
      </c>
      <c r="X23" s="142">
        <v>1652</v>
      </c>
      <c r="Y23" s="145">
        <v>68</v>
      </c>
      <c r="Z23" s="163">
        <f t="shared" si="18"/>
        <v>0.20606060606060606</v>
      </c>
      <c r="AA23" s="165">
        <f t="shared" si="5"/>
        <v>4.1162227602905568E-2</v>
      </c>
      <c r="AB23" s="142">
        <v>642</v>
      </c>
      <c r="AC23" s="145">
        <v>35</v>
      </c>
      <c r="AD23" s="163">
        <f t="shared" si="19"/>
        <v>0.10606060606060606</v>
      </c>
      <c r="AE23" s="165">
        <f t="shared" si="6"/>
        <v>5.4517133956386292E-2</v>
      </c>
      <c r="AF23" s="142">
        <f t="shared" si="20"/>
        <v>15098</v>
      </c>
      <c r="AG23" s="145">
        <f t="shared" si="21"/>
        <v>330</v>
      </c>
      <c r="AH23" s="163">
        <f t="shared" si="22"/>
        <v>1</v>
      </c>
      <c r="AI23" s="165">
        <f t="shared" si="23"/>
        <v>2.1857199629089944E-2</v>
      </c>
      <c r="AL23" s="161">
        <v>19</v>
      </c>
      <c r="AM23" s="96" t="s">
        <v>133</v>
      </c>
      <c r="AN23" s="142">
        <v>75</v>
      </c>
      <c r="AO23" s="145">
        <v>2</v>
      </c>
      <c r="AP23" s="163">
        <f t="shared" si="24"/>
        <v>5.7803468208092483E-3</v>
      </c>
      <c r="AQ23" s="165">
        <f t="shared" si="7"/>
        <v>2.6666666666666668E-2</v>
      </c>
      <c r="AR23" s="142">
        <v>180</v>
      </c>
      <c r="AS23" s="145">
        <v>9</v>
      </c>
      <c r="AT23" s="163">
        <f t="shared" si="74"/>
        <v>2.6011560693641619E-2</v>
      </c>
      <c r="AU23" s="165">
        <f t="shared" si="8"/>
        <v>0.05</v>
      </c>
      <c r="AV23" s="142">
        <v>4986</v>
      </c>
      <c r="AW23" s="145">
        <v>49</v>
      </c>
      <c r="AX23" s="163">
        <f t="shared" si="25"/>
        <v>0.1416184971098266</v>
      </c>
      <c r="AY23" s="165">
        <f t="shared" si="9"/>
        <v>9.8275170477336547E-3</v>
      </c>
      <c r="AZ23" s="142">
        <v>4309</v>
      </c>
      <c r="BA23" s="145">
        <v>85</v>
      </c>
      <c r="BB23" s="163">
        <f t="shared" si="26"/>
        <v>0.24566473988439305</v>
      </c>
      <c r="BC23" s="165">
        <f t="shared" si="10"/>
        <v>1.9726154560222791E-2</v>
      </c>
      <c r="BD23" s="142">
        <v>3066</v>
      </c>
      <c r="BE23" s="145">
        <v>96</v>
      </c>
      <c r="BF23" s="163">
        <f t="shared" si="27"/>
        <v>0.2774566473988439</v>
      </c>
      <c r="BG23" s="165">
        <f t="shared" si="11"/>
        <v>3.131115459882583E-2</v>
      </c>
      <c r="BH23" s="142">
        <v>1511</v>
      </c>
      <c r="BI23" s="145">
        <v>61</v>
      </c>
      <c r="BJ23" s="163">
        <f t="shared" si="28"/>
        <v>0.17630057803468208</v>
      </c>
      <c r="BK23" s="165">
        <f t="shared" si="12"/>
        <v>4.0370615486432823E-2</v>
      </c>
      <c r="BL23" s="142">
        <v>596</v>
      </c>
      <c r="BM23" s="145">
        <v>44</v>
      </c>
      <c r="BN23" s="163">
        <f t="shared" si="29"/>
        <v>0.12716763005780346</v>
      </c>
      <c r="BO23" s="165">
        <f t="shared" si="13"/>
        <v>7.3825503355704702E-2</v>
      </c>
      <c r="BP23" s="142">
        <f t="shared" si="30"/>
        <v>14723</v>
      </c>
      <c r="BQ23" s="145">
        <f t="shared" si="30"/>
        <v>346</v>
      </c>
      <c r="BR23" s="163">
        <f t="shared" si="31"/>
        <v>1</v>
      </c>
      <c r="BS23" s="165">
        <f t="shared" si="32"/>
        <v>2.3500645248930245E-2</v>
      </c>
      <c r="BT23" s="232">
        <v>19</v>
      </c>
      <c r="BU23" s="97" t="s">
        <v>133</v>
      </c>
      <c r="BV23" s="179">
        <f t="shared" si="33"/>
        <v>6.0606060606060606E-3</v>
      </c>
      <c r="BW23" s="179">
        <f t="shared" si="34"/>
        <v>5.7803468208092483E-3</v>
      </c>
      <c r="BX23" s="233">
        <f t="shared" si="35"/>
        <v>0</v>
      </c>
      <c r="BY23" s="179">
        <f t="shared" si="36"/>
        <v>1.8181818181818181E-2</v>
      </c>
      <c r="BZ23" s="179">
        <f t="shared" si="37"/>
        <v>2.6011560693641619E-2</v>
      </c>
      <c r="CA23" s="233">
        <f t="shared" si="38"/>
        <v>-0.8</v>
      </c>
      <c r="CB23" s="179">
        <f t="shared" si="39"/>
        <v>0.14545454545454545</v>
      </c>
      <c r="CC23" s="179">
        <f t="shared" si="40"/>
        <v>0.1416184971098266</v>
      </c>
      <c r="CD23" s="233">
        <f t="shared" si="41"/>
        <v>0.30000000000000027</v>
      </c>
      <c r="CE23" s="179">
        <f t="shared" si="42"/>
        <v>0.23030303030303031</v>
      </c>
      <c r="CF23" s="179">
        <f t="shared" si="43"/>
        <v>0.24566473988439305</v>
      </c>
      <c r="CG23" s="233">
        <f t="shared" si="44"/>
        <v>-1.5999999999999988</v>
      </c>
      <c r="CH23" s="179">
        <f t="shared" si="76"/>
        <v>0.2878787878787879</v>
      </c>
      <c r="CI23" s="179">
        <f t="shared" si="75"/>
        <v>0.2774566473988439</v>
      </c>
      <c r="CJ23" s="233">
        <f t="shared" si="45"/>
        <v>1.0999999999999954</v>
      </c>
      <c r="CK23" s="179">
        <f t="shared" si="46"/>
        <v>0.20606060606060606</v>
      </c>
      <c r="CL23" s="179">
        <f t="shared" si="47"/>
        <v>0.17630057803468208</v>
      </c>
      <c r="CM23" s="233">
        <f t="shared" si="48"/>
        <v>3</v>
      </c>
      <c r="CN23" s="179">
        <f t="shared" si="49"/>
        <v>0.10606060606060606</v>
      </c>
      <c r="CO23" s="179">
        <f t="shared" si="50"/>
        <v>0.12716763005780346</v>
      </c>
      <c r="CP23" s="233">
        <f t="shared" si="51"/>
        <v>-2.1000000000000005</v>
      </c>
      <c r="CR23" s="179">
        <f t="shared" si="52"/>
        <v>8.3051930272884916E-3</v>
      </c>
      <c r="CS23" s="179">
        <f t="shared" si="53"/>
        <v>1.0342541436464089E-2</v>
      </c>
      <c r="CT23" s="233">
        <f t="shared" si="54"/>
        <v>-0.2</v>
      </c>
      <c r="CU23" s="179">
        <f t="shared" si="55"/>
        <v>2.3911654649995437E-2</v>
      </c>
      <c r="CV23" s="179">
        <f t="shared" si="56"/>
        <v>2.2983425414364642E-2</v>
      </c>
      <c r="CW23" s="233">
        <f t="shared" si="57"/>
        <v>0.10000000000000009</v>
      </c>
      <c r="CX23" s="179">
        <f t="shared" si="58"/>
        <v>0.1657387971159989</v>
      </c>
      <c r="CY23" s="179">
        <f t="shared" si="59"/>
        <v>0.17834254143646408</v>
      </c>
      <c r="CZ23" s="233">
        <f t="shared" si="60"/>
        <v>-1.1999999999999984</v>
      </c>
      <c r="DA23" s="179">
        <f t="shared" si="61"/>
        <v>0.24062243314775941</v>
      </c>
      <c r="DB23" s="179">
        <f t="shared" si="62"/>
        <v>0.23849723756906077</v>
      </c>
      <c r="DC23" s="233">
        <f t="shared" si="63"/>
        <v>0.30000000000000027</v>
      </c>
      <c r="DD23" s="179">
        <f t="shared" si="64"/>
        <v>0.2691886465273341</v>
      </c>
      <c r="DE23" s="179">
        <f t="shared" si="65"/>
        <v>0.2665635359116022</v>
      </c>
      <c r="DF23" s="233">
        <f t="shared" si="66"/>
        <v>0.20000000000000018</v>
      </c>
      <c r="DG23" s="179">
        <f t="shared" si="67"/>
        <v>0.18951355297983025</v>
      </c>
      <c r="DH23" s="179">
        <f t="shared" si="68"/>
        <v>0.18744751381215469</v>
      </c>
      <c r="DI23" s="233">
        <f t="shared" si="69"/>
        <v>0.30000000000000027</v>
      </c>
      <c r="DJ23" s="179">
        <f t="shared" si="70"/>
        <v>0.10271972255179337</v>
      </c>
      <c r="DK23" s="179">
        <f t="shared" si="71"/>
        <v>9.5823204419889507E-2</v>
      </c>
      <c r="DL23" s="233">
        <f t="shared" si="72"/>
        <v>0.69999999999999929</v>
      </c>
      <c r="DM23" s="207">
        <v>0</v>
      </c>
    </row>
    <row r="24" spans="1:117">
      <c r="A24" s="99"/>
      <c r="B24" s="161">
        <v>20</v>
      </c>
      <c r="C24" s="96" t="s">
        <v>134</v>
      </c>
      <c r="D24" s="143">
        <v>45</v>
      </c>
      <c r="E24" s="166">
        <v>0</v>
      </c>
      <c r="F24" s="163">
        <f t="shared" si="14"/>
        <v>0</v>
      </c>
      <c r="G24" s="165">
        <f t="shared" si="0"/>
        <v>0</v>
      </c>
      <c r="H24" s="143">
        <v>174</v>
      </c>
      <c r="I24" s="166">
        <v>6</v>
      </c>
      <c r="J24" s="163">
        <f t="shared" si="73"/>
        <v>1.8292682926829267E-2</v>
      </c>
      <c r="K24" s="165">
        <f t="shared" si="1"/>
        <v>3.4482758620689655E-2</v>
      </c>
      <c r="L24" s="143">
        <v>7541</v>
      </c>
      <c r="M24" s="166">
        <v>48</v>
      </c>
      <c r="N24" s="163">
        <f t="shared" si="15"/>
        <v>0.14634146341463414</v>
      </c>
      <c r="O24" s="165">
        <f t="shared" si="2"/>
        <v>6.3652035539053173E-3</v>
      </c>
      <c r="P24" s="143">
        <v>6731</v>
      </c>
      <c r="Q24" s="166">
        <v>58</v>
      </c>
      <c r="R24" s="163">
        <f t="shared" si="16"/>
        <v>0.17682926829268292</v>
      </c>
      <c r="S24" s="165">
        <f t="shared" si="3"/>
        <v>8.6168474223740892E-3</v>
      </c>
      <c r="T24" s="143">
        <v>4822</v>
      </c>
      <c r="U24" s="166">
        <v>105</v>
      </c>
      <c r="V24" s="163">
        <f t="shared" si="17"/>
        <v>0.3201219512195122</v>
      </c>
      <c r="W24" s="165">
        <f t="shared" si="4"/>
        <v>2.1775197013687266E-2</v>
      </c>
      <c r="X24" s="143">
        <v>2392</v>
      </c>
      <c r="Y24" s="166">
        <v>73</v>
      </c>
      <c r="Z24" s="163">
        <f t="shared" si="18"/>
        <v>0.2225609756097561</v>
      </c>
      <c r="AA24" s="165">
        <f t="shared" si="5"/>
        <v>3.0518394648829432E-2</v>
      </c>
      <c r="AB24" s="143">
        <v>944</v>
      </c>
      <c r="AC24" s="166">
        <v>38</v>
      </c>
      <c r="AD24" s="163">
        <f t="shared" si="19"/>
        <v>0.11585365853658537</v>
      </c>
      <c r="AE24" s="165">
        <f t="shared" si="6"/>
        <v>4.025423728813559E-2</v>
      </c>
      <c r="AF24" s="143">
        <f t="shared" si="20"/>
        <v>22649</v>
      </c>
      <c r="AG24" s="166">
        <f t="shared" si="21"/>
        <v>328</v>
      </c>
      <c r="AH24" s="163">
        <f t="shared" si="22"/>
        <v>1</v>
      </c>
      <c r="AI24" s="165">
        <f t="shared" si="23"/>
        <v>1.4481875579495783E-2</v>
      </c>
      <c r="AL24" s="161">
        <v>20</v>
      </c>
      <c r="AM24" s="96" t="s">
        <v>134</v>
      </c>
      <c r="AN24" s="143">
        <v>58</v>
      </c>
      <c r="AO24" s="166">
        <v>1</v>
      </c>
      <c r="AP24" s="163">
        <f t="shared" si="24"/>
        <v>2.7548209366391185E-3</v>
      </c>
      <c r="AQ24" s="165">
        <f t="shared" si="7"/>
        <v>1.7241379310344827E-2</v>
      </c>
      <c r="AR24" s="143">
        <v>179</v>
      </c>
      <c r="AS24" s="166">
        <v>11</v>
      </c>
      <c r="AT24" s="163">
        <f t="shared" si="74"/>
        <v>3.0303030303030304E-2</v>
      </c>
      <c r="AU24" s="165">
        <f t="shared" si="8"/>
        <v>6.1452513966480445E-2</v>
      </c>
      <c r="AV24" s="143">
        <v>7702</v>
      </c>
      <c r="AW24" s="166">
        <v>48</v>
      </c>
      <c r="AX24" s="163">
        <f t="shared" si="25"/>
        <v>0.13223140495867769</v>
      </c>
      <c r="AY24" s="165">
        <f t="shared" si="9"/>
        <v>6.2321474941573621E-3</v>
      </c>
      <c r="AZ24" s="143">
        <v>6417</v>
      </c>
      <c r="BA24" s="166">
        <v>82</v>
      </c>
      <c r="BB24" s="163">
        <f t="shared" si="26"/>
        <v>0.22589531680440772</v>
      </c>
      <c r="BC24" s="165">
        <f t="shared" si="10"/>
        <v>1.27785569580801E-2</v>
      </c>
      <c r="BD24" s="143">
        <v>4568</v>
      </c>
      <c r="BE24" s="166">
        <v>94</v>
      </c>
      <c r="BF24" s="163">
        <f t="shared" si="27"/>
        <v>0.25895316804407714</v>
      </c>
      <c r="BG24" s="165">
        <f t="shared" si="11"/>
        <v>2.0577933450087564E-2</v>
      </c>
      <c r="BH24" s="143">
        <v>2186</v>
      </c>
      <c r="BI24" s="166">
        <v>80</v>
      </c>
      <c r="BJ24" s="163">
        <f t="shared" si="28"/>
        <v>0.22038567493112948</v>
      </c>
      <c r="BK24" s="165">
        <f t="shared" si="12"/>
        <v>3.6596523330283626E-2</v>
      </c>
      <c r="BL24" s="143">
        <v>862</v>
      </c>
      <c r="BM24" s="166">
        <v>47</v>
      </c>
      <c r="BN24" s="163">
        <f t="shared" si="29"/>
        <v>0.12947658402203857</v>
      </c>
      <c r="BO24" s="165">
        <f t="shared" si="13"/>
        <v>5.4524361948955914E-2</v>
      </c>
      <c r="BP24" s="143">
        <f t="shared" si="30"/>
        <v>21972</v>
      </c>
      <c r="BQ24" s="166">
        <f t="shared" si="30"/>
        <v>363</v>
      </c>
      <c r="BR24" s="163">
        <f t="shared" si="31"/>
        <v>1</v>
      </c>
      <c r="BS24" s="165">
        <f t="shared" si="32"/>
        <v>1.6521026761332606E-2</v>
      </c>
      <c r="BT24" s="232">
        <v>20</v>
      </c>
      <c r="BU24" s="97" t="s">
        <v>134</v>
      </c>
      <c r="BV24" s="179">
        <f t="shared" si="33"/>
        <v>0</v>
      </c>
      <c r="BW24" s="179">
        <f t="shared" si="34"/>
        <v>2.7548209366391185E-3</v>
      </c>
      <c r="BX24" s="233">
        <f t="shared" si="35"/>
        <v>-0.3</v>
      </c>
      <c r="BY24" s="179">
        <f t="shared" si="36"/>
        <v>1.8292682926829267E-2</v>
      </c>
      <c r="BZ24" s="179">
        <f t="shared" si="37"/>
        <v>3.0303030303030304E-2</v>
      </c>
      <c r="CA24" s="233">
        <f t="shared" si="38"/>
        <v>-1.2</v>
      </c>
      <c r="CB24" s="179">
        <f t="shared" si="39"/>
        <v>0.14634146341463414</v>
      </c>
      <c r="CC24" s="179">
        <f t="shared" si="40"/>
        <v>0.13223140495867769</v>
      </c>
      <c r="CD24" s="233">
        <f t="shared" si="41"/>
        <v>1.3999999999999986</v>
      </c>
      <c r="CE24" s="179">
        <f t="shared" si="42"/>
        <v>0.17682926829268292</v>
      </c>
      <c r="CF24" s="179">
        <f t="shared" si="43"/>
        <v>0.22589531680440772</v>
      </c>
      <c r="CG24" s="233">
        <f t="shared" si="44"/>
        <v>-4.9000000000000012</v>
      </c>
      <c r="CH24" s="179">
        <f t="shared" si="76"/>
        <v>0.3201219512195122</v>
      </c>
      <c r="CI24" s="179">
        <f t="shared" si="75"/>
        <v>0.25895316804407714</v>
      </c>
      <c r="CJ24" s="233">
        <f t="shared" si="45"/>
        <v>6.1</v>
      </c>
      <c r="CK24" s="179">
        <f t="shared" si="46"/>
        <v>0.2225609756097561</v>
      </c>
      <c r="CL24" s="179">
        <f t="shared" si="47"/>
        <v>0.22038567493112948</v>
      </c>
      <c r="CM24" s="233">
        <f t="shared" si="48"/>
        <v>0.30000000000000027</v>
      </c>
      <c r="CN24" s="179">
        <f t="shared" si="49"/>
        <v>0.11585365853658537</v>
      </c>
      <c r="CO24" s="179">
        <f t="shared" si="50"/>
        <v>0.12947658402203857</v>
      </c>
      <c r="CP24" s="233">
        <f t="shared" si="51"/>
        <v>-1.2999999999999998</v>
      </c>
      <c r="CR24" s="179">
        <f t="shared" si="52"/>
        <v>8.3051930272884916E-3</v>
      </c>
      <c r="CS24" s="179">
        <f t="shared" si="53"/>
        <v>1.0342541436464089E-2</v>
      </c>
      <c r="CT24" s="233">
        <f t="shared" si="54"/>
        <v>-0.2</v>
      </c>
      <c r="CU24" s="179">
        <f t="shared" si="55"/>
        <v>2.3911654649995437E-2</v>
      </c>
      <c r="CV24" s="179">
        <f t="shared" si="56"/>
        <v>2.2983425414364642E-2</v>
      </c>
      <c r="CW24" s="233">
        <f t="shared" si="57"/>
        <v>0.10000000000000009</v>
      </c>
      <c r="CX24" s="179">
        <f t="shared" si="58"/>
        <v>0.1657387971159989</v>
      </c>
      <c r="CY24" s="179">
        <f t="shared" si="59"/>
        <v>0.17834254143646408</v>
      </c>
      <c r="CZ24" s="233">
        <f t="shared" si="60"/>
        <v>-1.1999999999999984</v>
      </c>
      <c r="DA24" s="179">
        <f t="shared" si="61"/>
        <v>0.24062243314775941</v>
      </c>
      <c r="DB24" s="179">
        <f t="shared" si="62"/>
        <v>0.23849723756906077</v>
      </c>
      <c r="DC24" s="233">
        <f t="shared" si="63"/>
        <v>0.30000000000000027</v>
      </c>
      <c r="DD24" s="179">
        <f t="shared" si="64"/>
        <v>0.2691886465273341</v>
      </c>
      <c r="DE24" s="179">
        <f t="shared" si="65"/>
        <v>0.2665635359116022</v>
      </c>
      <c r="DF24" s="233">
        <f t="shared" si="66"/>
        <v>0.20000000000000018</v>
      </c>
      <c r="DG24" s="179">
        <f t="shared" si="67"/>
        <v>0.18951355297983025</v>
      </c>
      <c r="DH24" s="179">
        <f t="shared" si="68"/>
        <v>0.18744751381215469</v>
      </c>
      <c r="DI24" s="233">
        <f t="shared" si="69"/>
        <v>0.30000000000000027</v>
      </c>
      <c r="DJ24" s="179">
        <f t="shared" si="70"/>
        <v>0.10271972255179337</v>
      </c>
      <c r="DK24" s="179">
        <f t="shared" si="71"/>
        <v>9.5823204419889507E-2</v>
      </c>
      <c r="DL24" s="233">
        <f t="shared" si="72"/>
        <v>0.69999999999999929</v>
      </c>
      <c r="DM24" s="207">
        <v>0</v>
      </c>
    </row>
    <row r="25" spans="1:117">
      <c r="A25" s="99"/>
      <c r="B25" s="161">
        <v>21</v>
      </c>
      <c r="C25" s="96" t="s">
        <v>135</v>
      </c>
      <c r="D25" s="141">
        <v>46</v>
      </c>
      <c r="E25" s="162">
        <v>4</v>
      </c>
      <c r="F25" s="163">
        <f t="shared" si="14"/>
        <v>2.2598870056497175E-2</v>
      </c>
      <c r="G25" s="165">
        <f t="shared" si="0"/>
        <v>8.6956521739130432E-2</v>
      </c>
      <c r="H25" s="141">
        <v>126</v>
      </c>
      <c r="I25" s="162">
        <v>6</v>
      </c>
      <c r="J25" s="163">
        <f t="shared" si="73"/>
        <v>3.3898305084745763E-2</v>
      </c>
      <c r="K25" s="165">
        <f t="shared" si="1"/>
        <v>4.7619047619047616E-2</v>
      </c>
      <c r="L25" s="141">
        <v>4869</v>
      </c>
      <c r="M25" s="162">
        <v>29</v>
      </c>
      <c r="N25" s="163">
        <f t="shared" si="15"/>
        <v>0.16384180790960451</v>
      </c>
      <c r="O25" s="165">
        <f t="shared" si="2"/>
        <v>5.9560484699116862E-3</v>
      </c>
      <c r="P25" s="141">
        <v>4774</v>
      </c>
      <c r="Q25" s="162">
        <v>42</v>
      </c>
      <c r="R25" s="163">
        <f t="shared" si="16"/>
        <v>0.23728813559322035</v>
      </c>
      <c r="S25" s="165">
        <f t="shared" si="3"/>
        <v>8.7976539589442824E-3</v>
      </c>
      <c r="T25" s="141">
        <v>3257</v>
      </c>
      <c r="U25" s="162">
        <v>48</v>
      </c>
      <c r="V25" s="163">
        <f t="shared" si="17"/>
        <v>0.2711864406779661</v>
      </c>
      <c r="W25" s="165">
        <f t="shared" si="4"/>
        <v>1.473748848633712E-2</v>
      </c>
      <c r="X25" s="141">
        <v>1483</v>
      </c>
      <c r="Y25" s="162">
        <v>35</v>
      </c>
      <c r="Z25" s="163">
        <f t="shared" si="18"/>
        <v>0.19774011299435029</v>
      </c>
      <c r="AA25" s="165">
        <f t="shared" si="5"/>
        <v>2.3600809170600135E-2</v>
      </c>
      <c r="AB25" s="141">
        <v>491</v>
      </c>
      <c r="AC25" s="162">
        <v>13</v>
      </c>
      <c r="AD25" s="163">
        <f t="shared" si="19"/>
        <v>7.3446327683615822E-2</v>
      </c>
      <c r="AE25" s="165">
        <f t="shared" si="6"/>
        <v>2.6476578411405296E-2</v>
      </c>
      <c r="AF25" s="141">
        <f t="shared" si="20"/>
        <v>15046</v>
      </c>
      <c r="AG25" s="162">
        <f t="shared" ref="AG25:AG30" si="78">SUM(E25,I25,M25,Q25,U25,Y25,AC25)</f>
        <v>177</v>
      </c>
      <c r="AH25" s="163">
        <f t="shared" si="22"/>
        <v>1</v>
      </c>
      <c r="AI25" s="165">
        <f t="shared" si="23"/>
        <v>1.1763923966502724E-2</v>
      </c>
      <c r="AL25" s="161">
        <v>21</v>
      </c>
      <c r="AM25" s="96" t="s">
        <v>135</v>
      </c>
      <c r="AN25" s="141">
        <v>55</v>
      </c>
      <c r="AO25" s="162">
        <v>2</v>
      </c>
      <c r="AP25" s="163">
        <f t="shared" si="24"/>
        <v>1.1976047904191617E-2</v>
      </c>
      <c r="AQ25" s="165">
        <f t="shared" si="7"/>
        <v>3.6363636363636362E-2</v>
      </c>
      <c r="AR25" s="141">
        <v>115</v>
      </c>
      <c r="AS25" s="162">
        <v>6</v>
      </c>
      <c r="AT25" s="163">
        <f t="shared" si="74"/>
        <v>3.5928143712574849E-2</v>
      </c>
      <c r="AU25" s="165">
        <f t="shared" si="8"/>
        <v>5.2173913043478258E-2</v>
      </c>
      <c r="AV25" s="141">
        <v>5045</v>
      </c>
      <c r="AW25" s="162">
        <v>25</v>
      </c>
      <c r="AX25" s="163">
        <f t="shared" si="25"/>
        <v>0.1497005988023952</v>
      </c>
      <c r="AY25" s="165">
        <f t="shared" si="9"/>
        <v>4.9554013875123884E-3</v>
      </c>
      <c r="AZ25" s="141">
        <v>4592</v>
      </c>
      <c r="BA25" s="162">
        <v>46</v>
      </c>
      <c r="BB25" s="163">
        <f t="shared" si="26"/>
        <v>0.27544910179640719</v>
      </c>
      <c r="BC25" s="165">
        <f t="shared" si="10"/>
        <v>1.0017421602787456E-2</v>
      </c>
      <c r="BD25" s="141">
        <v>3074</v>
      </c>
      <c r="BE25" s="162">
        <v>47</v>
      </c>
      <c r="BF25" s="163">
        <f t="shared" si="27"/>
        <v>0.28143712574850299</v>
      </c>
      <c r="BG25" s="165">
        <f t="shared" si="11"/>
        <v>1.5289525048796356E-2</v>
      </c>
      <c r="BH25" s="141">
        <v>1331</v>
      </c>
      <c r="BI25" s="162">
        <v>32</v>
      </c>
      <c r="BJ25" s="163">
        <f t="shared" si="28"/>
        <v>0.19161676646706588</v>
      </c>
      <c r="BK25" s="165">
        <f t="shared" si="12"/>
        <v>2.404207362885049E-2</v>
      </c>
      <c r="BL25" s="141">
        <v>421</v>
      </c>
      <c r="BM25" s="162">
        <v>9</v>
      </c>
      <c r="BN25" s="163">
        <f t="shared" si="29"/>
        <v>5.3892215568862277E-2</v>
      </c>
      <c r="BO25" s="165">
        <f t="shared" si="13"/>
        <v>2.1377672209026127E-2</v>
      </c>
      <c r="BP25" s="141">
        <f t="shared" si="30"/>
        <v>14633</v>
      </c>
      <c r="BQ25" s="162">
        <f t="shared" si="30"/>
        <v>167</v>
      </c>
      <c r="BR25" s="163">
        <f t="shared" si="31"/>
        <v>1</v>
      </c>
      <c r="BS25" s="165">
        <f t="shared" si="32"/>
        <v>1.1412560650584295E-2</v>
      </c>
      <c r="BT25" s="232">
        <v>21</v>
      </c>
      <c r="BU25" s="97" t="s">
        <v>135</v>
      </c>
      <c r="BV25" s="179">
        <f t="shared" si="33"/>
        <v>2.2598870056497175E-2</v>
      </c>
      <c r="BW25" s="179">
        <f t="shared" si="34"/>
        <v>1.1976047904191617E-2</v>
      </c>
      <c r="BX25" s="233">
        <f t="shared" si="35"/>
        <v>1.0999999999999999</v>
      </c>
      <c r="BY25" s="179">
        <f t="shared" si="36"/>
        <v>3.3898305084745763E-2</v>
      </c>
      <c r="BZ25" s="179">
        <f t="shared" si="37"/>
        <v>3.5928143712574849E-2</v>
      </c>
      <c r="CA25" s="233">
        <f t="shared" si="38"/>
        <v>-0.19999999999999948</v>
      </c>
      <c r="CB25" s="179">
        <f t="shared" si="39"/>
        <v>0.16384180790960451</v>
      </c>
      <c r="CC25" s="179">
        <f t="shared" si="40"/>
        <v>0.1497005988023952</v>
      </c>
      <c r="CD25" s="233">
        <f t="shared" si="41"/>
        <v>1.4000000000000012</v>
      </c>
      <c r="CE25" s="179">
        <f t="shared" si="42"/>
        <v>0.23728813559322035</v>
      </c>
      <c r="CF25" s="179">
        <f t="shared" si="43"/>
        <v>0.27544910179640719</v>
      </c>
      <c r="CG25" s="233">
        <f t="shared" si="44"/>
        <v>-3.8000000000000034</v>
      </c>
      <c r="CH25" s="179">
        <f t="shared" si="76"/>
        <v>0.2711864406779661</v>
      </c>
      <c r="CI25" s="179">
        <f t="shared" si="75"/>
        <v>0.28143712574850299</v>
      </c>
      <c r="CJ25" s="233">
        <f t="shared" si="45"/>
        <v>-1.0000000000000009</v>
      </c>
      <c r="CK25" s="179">
        <f t="shared" si="46"/>
        <v>0.19774011299435029</v>
      </c>
      <c r="CL25" s="179">
        <f t="shared" si="47"/>
        <v>0.19161676646706588</v>
      </c>
      <c r="CM25" s="233">
        <f t="shared" si="48"/>
        <v>0.60000000000000053</v>
      </c>
      <c r="CN25" s="179">
        <f t="shared" si="49"/>
        <v>7.3446327683615822E-2</v>
      </c>
      <c r="CO25" s="179">
        <f t="shared" si="50"/>
        <v>5.3892215568862277E-2</v>
      </c>
      <c r="CP25" s="233">
        <f t="shared" si="51"/>
        <v>1.8999999999999997</v>
      </c>
      <c r="CR25" s="179">
        <f t="shared" si="52"/>
        <v>8.3051930272884916E-3</v>
      </c>
      <c r="CS25" s="179">
        <f t="shared" si="53"/>
        <v>1.0342541436464089E-2</v>
      </c>
      <c r="CT25" s="233">
        <f t="shared" si="54"/>
        <v>-0.2</v>
      </c>
      <c r="CU25" s="179">
        <f t="shared" si="55"/>
        <v>2.3911654649995437E-2</v>
      </c>
      <c r="CV25" s="179">
        <f t="shared" si="56"/>
        <v>2.2983425414364642E-2</v>
      </c>
      <c r="CW25" s="233">
        <f t="shared" si="57"/>
        <v>0.10000000000000009</v>
      </c>
      <c r="CX25" s="179">
        <f t="shared" si="58"/>
        <v>0.1657387971159989</v>
      </c>
      <c r="CY25" s="179">
        <f t="shared" si="59"/>
        <v>0.17834254143646408</v>
      </c>
      <c r="CZ25" s="233">
        <f t="shared" si="60"/>
        <v>-1.1999999999999984</v>
      </c>
      <c r="DA25" s="179">
        <f t="shared" si="61"/>
        <v>0.24062243314775941</v>
      </c>
      <c r="DB25" s="179">
        <f t="shared" si="62"/>
        <v>0.23849723756906077</v>
      </c>
      <c r="DC25" s="233">
        <f t="shared" si="63"/>
        <v>0.30000000000000027</v>
      </c>
      <c r="DD25" s="179">
        <f t="shared" si="64"/>
        <v>0.2691886465273341</v>
      </c>
      <c r="DE25" s="179">
        <f t="shared" si="65"/>
        <v>0.2665635359116022</v>
      </c>
      <c r="DF25" s="233">
        <f t="shared" si="66"/>
        <v>0.20000000000000018</v>
      </c>
      <c r="DG25" s="179">
        <f t="shared" si="67"/>
        <v>0.18951355297983025</v>
      </c>
      <c r="DH25" s="179">
        <f t="shared" si="68"/>
        <v>0.18744751381215469</v>
      </c>
      <c r="DI25" s="233">
        <f t="shared" si="69"/>
        <v>0.30000000000000027</v>
      </c>
      <c r="DJ25" s="179">
        <f t="shared" si="70"/>
        <v>0.10271972255179337</v>
      </c>
      <c r="DK25" s="179">
        <f t="shared" si="71"/>
        <v>9.5823204419889507E-2</v>
      </c>
      <c r="DL25" s="233">
        <f t="shared" si="72"/>
        <v>0.69999999999999929</v>
      </c>
      <c r="DM25" s="207">
        <v>0</v>
      </c>
    </row>
    <row r="26" spans="1:117">
      <c r="A26" s="99"/>
      <c r="B26" s="161">
        <v>22</v>
      </c>
      <c r="C26" s="96" t="s">
        <v>64</v>
      </c>
      <c r="D26" s="141">
        <v>49</v>
      </c>
      <c r="E26" s="162">
        <v>4</v>
      </c>
      <c r="F26" s="163">
        <f t="shared" si="14"/>
        <v>1.2779552715654952E-2</v>
      </c>
      <c r="G26" s="165">
        <f t="shared" si="0"/>
        <v>8.1632653061224483E-2</v>
      </c>
      <c r="H26" s="141">
        <v>178</v>
      </c>
      <c r="I26" s="162">
        <v>10</v>
      </c>
      <c r="J26" s="163">
        <f t="shared" si="73"/>
        <v>3.1948881789137379E-2</v>
      </c>
      <c r="K26" s="165">
        <f t="shared" si="1"/>
        <v>5.6179775280898875E-2</v>
      </c>
      <c r="L26" s="141">
        <v>6656</v>
      </c>
      <c r="M26" s="162">
        <v>47</v>
      </c>
      <c r="N26" s="163">
        <f t="shared" si="15"/>
        <v>0.15015974440894569</v>
      </c>
      <c r="O26" s="165">
        <f t="shared" si="2"/>
        <v>7.061298076923077E-3</v>
      </c>
      <c r="P26" s="141">
        <v>5923</v>
      </c>
      <c r="Q26" s="162">
        <v>82</v>
      </c>
      <c r="R26" s="163">
        <f t="shared" si="16"/>
        <v>0.26198083067092653</v>
      </c>
      <c r="S26" s="165">
        <f t="shared" si="3"/>
        <v>1.3844335640722606E-2</v>
      </c>
      <c r="T26" s="141">
        <v>3886</v>
      </c>
      <c r="U26" s="162">
        <v>91</v>
      </c>
      <c r="V26" s="163">
        <f t="shared" si="17"/>
        <v>0.29073482428115016</v>
      </c>
      <c r="W26" s="165">
        <f t="shared" si="4"/>
        <v>2.3417395779722079E-2</v>
      </c>
      <c r="X26" s="141">
        <v>1880</v>
      </c>
      <c r="Y26" s="162">
        <v>53</v>
      </c>
      <c r="Z26" s="163">
        <f t="shared" si="18"/>
        <v>0.16932907348242812</v>
      </c>
      <c r="AA26" s="165">
        <f t="shared" si="5"/>
        <v>2.8191489361702127E-2</v>
      </c>
      <c r="AB26" s="141">
        <v>757</v>
      </c>
      <c r="AC26" s="162">
        <v>26</v>
      </c>
      <c r="AD26" s="163">
        <f t="shared" si="19"/>
        <v>8.3067092651757185E-2</v>
      </c>
      <c r="AE26" s="165">
        <f t="shared" si="6"/>
        <v>3.4346103038309116E-2</v>
      </c>
      <c r="AF26" s="141">
        <f t="shared" si="20"/>
        <v>19329</v>
      </c>
      <c r="AG26" s="162">
        <f t="shared" si="78"/>
        <v>313</v>
      </c>
      <c r="AH26" s="163">
        <f t="shared" si="22"/>
        <v>1</v>
      </c>
      <c r="AI26" s="165">
        <f t="shared" si="23"/>
        <v>1.6193284701743495E-2</v>
      </c>
      <c r="AL26" s="161">
        <v>22</v>
      </c>
      <c r="AM26" s="96" t="s">
        <v>64</v>
      </c>
      <c r="AN26" s="141">
        <v>57</v>
      </c>
      <c r="AO26" s="162">
        <v>2</v>
      </c>
      <c r="AP26" s="163">
        <f t="shared" si="24"/>
        <v>5.6980056980056983E-3</v>
      </c>
      <c r="AQ26" s="165">
        <f t="shared" si="7"/>
        <v>3.5087719298245612E-2</v>
      </c>
      <c r="AR26" s="141">
        <v>182</v>
      </c>
      <c r="AS26" s="162">
        <v>5</v>
      </c>
      <c r="AT26" s="163">
        <f t="shared" si="74"/>
        <v>1.4245014245014245E-2</v>
      </c>
      <c r="AU26" s="165">
        <f t="shared" si="8"/>
        <v>2.7472527472527472E-2</v>
      </c>
      <c r="AV26" s="141">
        <v>6745</v>
      </c>
      <c r="AW26" s="162">
        <v>61</v>
      </c>
      <c r="AX26" s="163">
        <f t="shared" si="25"/>
        <v>0.1737891737891738</v>
      </c>
      <c r="AY26" s="165">
        <f t="shared" si="9"/>
        <v>9.0437361008154186E-3</v>
      </c>
      <c r="AZ26" s="141">
        <v>5637</v>
      </c>
      <c r="BA26" s="162">
        <v>94</v>
      </c>
      <c r="BB26" s="163">
        <f t="shared" si="26"/>
        <v>0.26780626780626782</v>
      </c>
      <c r="BC26" s="165">
        <f t="shared" si="10"/>
        <v>1.6675536632960796E-2</v>
      </c>
      <c r="BD26" s="141">
        <v>3693</v>
      </c>
      <c r="BE26" s="162">
        <v>92</v>
      </c>
      <c r="BF26" s="163">
        <f t="shared" si="27"/>
        <v>0.2621082621082621</v>
      </c>
      <c r="BG26" s="165">
        <f t="shared" si="11"/>
        <v>2.4911995667479016E-2</v>
      </c>
      <c r="BH26" s="141">
        <v>1750</v>
      </c>
      <c r="BI26" s="162">
        <v>64</v>
      </c>
      <c r="BJ26" s="163">
        <f t="shared" si="28"/>
        <v>0.18233618233618235</v>
      </c>
      <c r="BK26" s="165">
        <f t="shared" si="12"/>
        <v>3.6571428571428574E-2</v>
      </c>
      <c r="BL26" s="141">
        <v>687</v>
      </c>
      <c r="BM26" s="162">
        <v>33</v>
      </c>
      <c r="BN26" s="163">
        <f t="shared" si="29"/>
        <v>9.4017094017094016E-2</v>
      </c>
      <c r="BO26" s="165">
        <f t="shared" si="13"/>
        <v>4.8034934497816595E-2</v>
      </c>
      <c r="BP26" s="141">
        <f t="shared" si="30"/>
        <v>18751</v>
      </c>
      <c r="BQ26" s="162">
        <f t="shared" si="30"/>
        <v>351</v>
      </c>
      <c r="BR26" s="163">
        <f t="shared" si="31"/>
        <v>1</v>
      </c>
      <c r="BS26" s="165">
        <f t="shared" si="32"/>
        <v>1.8719001653245162E-2</v>
      </c>
      <c r="BT26" s="232">
        <v>22</v>
      </c>
      <c r="BU26" s="97" t="s">
        <v>64</v>
      </c>
      <c r="BV26" s="179">
        <f t="shared" si="33"/>
        <v>1.2779552715654952E-2</v>
      </c>
      <c r="BW26" s="179">
        <f t="shared" si="34"/>
        <v>5.6980056980056983E-3</v>
      </c>
      <c r="BX26" s="233">
        <f t="shared" si="35"/>
        <v>0.7</v>
      </c>
      <c r="BY26" s="179">
        <f t="shared" si="36"/>
        <v>3.1948881789137379E-2</v>
      </c>
      <c r="BZ26" s="179">
        <f t="shared" si="37"/>
        <v>1.4245014245014245E-2</v>
      </c>
      <c r="CA26" s="233">
        <f t="shared" si="38"/>
        <v>1.8000000000000003</v>
      </c>
      <c r="CB26" s="179">
        <f t="shared" si="39"/>
        <v>0.15015974440894569</v>
      </c>
      <c r="CC26" s="179">
        <f t="shared" si="40"/>
        <v>0.1737891737891738</v>
      </c>
      <c r="CD26" s="233">
        <f t="shared" si="41"/>
        <v>-2.3999999999999995</v>
      </c>
      <c r="CE26" s="179">
        <f t="shared" si="42"/>
        <v>0.26198083067092653</v>
      </c>
      <c r="CF26" s="179">
        <f t="shared" si="43"/>
        <v>0.26780626780626782</v>
      </c>
      <c r="CG26" s="233">
        <f t="shared" si="44"/>
        <v>-0.60000000000000053</v>
      </c>
      <c r="CH26" s="179">
        <f t="shared" si="76"/>
        <v>0.29073482428115016</v>
      </c>
      <c r="CI26" s="179">
        <f t="shared" si="75"/>
        <v>0.2621082621082621</v>
      </c>
      <c r="CJ26" s="233">
        <f>(ROUND(CH26,3)-ROUND(CI26,3))*100</f>
        <v>2.8999999999999968</v>
      </c>
      <c r="CK26" s="179">
        <f t="shared" si="46"/>
        <v>0.16932907348242812</v>
      </c>
      <c r="CL26" s="179">
        <f t="shared" si="47"/>
        <v>0.18233618233618235</v>
      </c>
      <c r="CM26" s="233">
        <f t="shared" si="48"/>
        <v>-1.2999999999999985</v>
      </c>
      <c r="CN26" s="179">
        <f t="shared" si="49"/>
        <v>8.3067092651757185E-2</v>
      </c>
      <c r="CO26" s="179">
        <f t="shared" si="50"/>
        <v>9.4017094017094016E-2</v>
      </c>
      <c r="CP26" s="233">
        <f t="shared" si="51"/>
        <v>-1.0999999999999996</v>
      </c>
      <c r="CR26" s="179">
        <f t="shared" si="52"/>
        <v>8.3051930272884916E-3</v>
      </c>
      <c r="CS26" s="179">
        <f t="shared" si="53"/>
        <v>1.0342541436464089E-2</v>
      </c>
      <c r="CT26" s="233">
        <f t="shared" si="54"/>
        <v>-0.2</v>
      </c>
      <c r="CU26" s="179">
        <f t="shared" si="55"/>
        <v>2.3911654649995437E-2</v>
      </c>
      <c r="CV26" s="179">
        <f t="shared" si="56"/>
        <v>2.2983425414364642E-2</v>
      </c>
      <c r="CW26" s="233">
        <f t="shared" si="57"/>
        <v>0.10000000000000009</v>
      </c>
      <c r="CX26" s="179">
        <f t="shared" si="58"/>
        <v>0.1657387971159989</v>
      </c>
      <c r="CY26" s="179">
        <f t="shared" si="59"/>
        <v>0.17834254143646408</v>
      </c>
      <c r="CZ26" s="233">
        <f t="shared" si="60"/>
        <v>-1.1999999999999984</v>
      </c>
      <c r="DA26" s="179">
        <f t="shared" si="61"/>
        <v>0.24062243314775941</v>
      </c>
      <c r="DB26" s="179">
        <f t="shared" si="62"/>
        <v>0.23849723756906077</v>
      </c>
      <c r="DC26" s="233">
        <f t="shared" si="63"/>
        <v>0.30000000000000027</v>
      </c>
      <c r="DD26" s="179">
        <f t="shared" si="64"/>
        <v>0.2691886465273341</v>
      </c>
      <c r="DE26" s="179">
        <f t="shared" si="65"/>
        <v>0.2665635359116022</v>
      </c>
      <c r="DF26" s="233">
        <f t="shared" si="66"/>
        <v>0.20000000000000018</v>
      </c>
      <c r="DG26" s="179">
        <f t="shared" si="67"/>
        <v>0.18951355297983025</v>
      </c>
      <c r="DH26" s="179">
        <f t="shared" si="68"/>
        <v>0.18744751381215469</v>
      </c>
      <c r="DI26" s="233">
        <f t="shared" si="69"/>
        <v>0.30000000000000027</v>
      </c>
      <c r="DJ26" s="179">
        <f t="shared" si="70"/>
        <v>0.10271972255179337</v>
      </c>
      <c r="DK26" s="179">
        <f t="shared" si="71"/>
        <v>9.5823204419889507E-2</v>
      </c>
      <c r="DL26" s="233">
        <f t="shared" si="72"/>
        <v>0.69999999999999929</v>
      </c>
      <c r="DM26" s="207">
        <v>0</v>
      </c>
    </row>
    <row r="27" spans="1:117">
      <c r="A27" s="99"/>
      <c r="B27" s="161">
        <v>23</v>
      </c>
      <c r="C27" s="96" t="s">
        <v>136</v>
      </c>
      <c r="D27" s="141">
        <v>84</v>
      </c>
      <c r="E27" s="162">
        <v>3</v>
      </c>
      <c r="F27" s="163">
        <f t="shared" si="14"/>
        <v>6.0362173038229373E-3</v>
      </c>
      <c r="G27" s="165">
        <f t="shared" si="0"/>
        <v>3.5714285714285712E-2</v>
      </c>
      <c r="H27" s="141">
        <v>266</v>
      </c>
      <c r="I27" s="162">
        <v>22</v>
      </c>
      <c r="J27" s="163">
        <f t="shared" si="73"/>
        <v>4.4265593561368208E-2</v>
      </c>
      <c r="K27" s="165">
        <f t="shared" si="1"/>
        <v>8.2706766917293228E-2</v>
      </c>
      <c r="L27" s="141">
        <v>9928</v>
      </c>
      <c r="M27" s="162">
        <v>77</v>
      </c>
      <c r="N27" s="163">
        <f t="shared" si="15"/>
        <v>0.15492957746478872</v>
      </c>
      <c r="O27" s="165">
        <f t="shared" si="2"/>
        <v>7.755842062852538E-3</v>
      </c>
      <c r="P27" s="141">
        <v>10262</v>
      </c>
      <c r="Q27" s="162">
        <v>143</v>
      </c>
      <c r="R27" s="163">
        <f t="shared" si="16"/>
        <v>0.28772635814889336</v>
      </c>
      <c r="S27" s="165">
        <f t="shared" si="3"/>
        <v>1.3934905476515299E-2</v>
      </c>
      <c r="T27" s="141">
        <v>6895</v>
      </c>
      <c r="U27" s="162">
        <v>136</v>
      </c>
      <c r="V27" s="163">
        <f t="shared" si="17"/>
        <v>0.27364185110663986</v>
      </c>
      <c r="W27" s="165">
        <f t="shared" si="4"/>
        <v>1.9724437998549674E-2</v>
      </c>
      <c r="X27" s="141">
        <v>3001</v>
      </c>
      <c r="Y27" s="162">
        <v>78</v>
      </c>
      <c r="Z27" s="163">
        <f t="shared" si="18"/>
        <v>0.15694164989939638</v>
      </c>
      <c r="AA27" s="165">
        <f t="shared" si="5"/>
        <v>2.599133622125958E-2</v>
      </c>
      <c r="AB27" s="141">
        <v>931</v>
      </c>
      <c r="AC27" s="162">
        <v>38</v>
      </c>
      <c r="AD27" s="163">
        <f t="shared" si="19"/>
        <v>7.6458752515090544E-2</v>
      </c>
      <c r="AE27" s="165">
        <f t="shared" si="6"/>
        <v>4.0816326530612242E-2</v>
      </c>
      <c r="AF27" s="141">
        <f t="shared" si="20"/>
        <v>31367</v>
      </c>
      <c r="AG27" s="162">
        <f t="shared" si="78"/>
        <v>497</v>
      </c>
      <c r="AH27" s="163">
        <f t="shared" si="22"/>
        <v>1</v>
      </c>
      <c r="AI27" s="165">
        <f t="shared" si="23"/>
        <v>1.5844677527337647E-2</v>
      </c>
      <c r="AL27" s="161">
        <v>23</v>
      </c>
      <c r="AM27" s="96" t="s">
        <v>136</v>
      </c>
      <c r="AN27" s="141">
        <v>99</v>
      </c>
      <c r="AO27" s="162">
        <v>5</v>
      </c>
      <c r="AP27" s="163">
        <f t="shared" si="24"/>
        <v>1.0548523206751054E-2</v>
      </c>
      <c r="AQ27" s="165">
        <f t="shared" si="7"/>
        <v>5.0505050505050504E-2</v>
      </c>
      <c r="AR27" s="141">
        <v>310</v>
      </c>
      <c r="AS27" s="162">
        <v>19</v>
      </c>
      <c r="AT27" s="163">
        <f t="shared" si="74"/>
        <v>4.0084388185654012E-2</v>
      </c>
      <c r="AU27" s="165">
        <f t="shared" si="8"/>
        <v>6.1290322580645158E-2</v>
      </c>
      <c r="AV27" s="141">
        <v>10611</v>
      </c>
      <c r="AW27" s="162">
        <v>78</v>
      </c>
      <c r="AX27" s="163">
        <f t="shared" si="25"/>
        <v>0.16455696202531644</v>
      </c>
      <c r="AY27" s="165">
        <f t="shared" si="9"/>
        <v>7.3508623126943735E-3</v>
      </c>
      <c r="AZ27" s="141">
        <v>9851</v>
      </c>
      <c r="BA27" s="162">
        <v>126</v>
      </c>
      <c r="BB27" s="163">
        <f t="shared" si="26"/>
        <v>0.26582278481012656</v>
      </c>
      <c r="BC27" s="165">
        <f t="shared" si="10"/>
        <v>1.2790579636585118E-2</v>
      </c>
      <c r="BD27" s="141">
        <v>6512</v>
      </c>
      <c r="BE27" s="162">
        <v>128</v>
      </c>
      <c r="BF27" s="163">
        <f t="shared" si="27"/>
        <v>0.27004219409282698</v>
      </c>
      <c r="BG27" s="165">
        <f t="shared" si="11"/>
        <v>1.9656019656019656E-2</v>
      </c>
      <c r="BH27" s="141">
        <v>2691</v>
      </c>
      <c r="BI27" s="162">
        <v>80</v>
      </c>
      <c r="BJ27" s="163">
        <f t="shared" si="28"/>
        <v>0.16877637130801687</v>
      </c>
      <c r="BK27" s="165">
        <f t="shared" si="12"/>
        <v>2.9728725380899292E-2</v>
      </c>
      <c r="BL27" s="141">
        <v>809</v>
      </c>
      <c r="BM27" s="162">
        <v>38</v>
      </c>
      <c r="BN27" s="163">
        <f t="shared" si="29"/>
        <v>8.0168776371308023E-2</v>
      </c>
      <c r="BO27" s="165">
        <f t="shared" si="13"/>
        <v>4.6971569839307788E-2</v>
      </c>
      <c r="BP27" s="141">
        <f t="shared" si="30"/>
        <v>30883</v>
      </c>
      <c r="BQ27" s="162">
        <f t="shared" si="30"/>
        <v>474</v>
      </c>
      <c r="BR27" s="163">
        <f t="shared" si="31"/>
        <v>1</v>
      </c>
      <c r="BS27" s="165">
        <f t="shared" si="32"/>
        <v>1.5348249846193698E-2</v>
      </c>
      <c r="BT27" s="232">
        <v>23</v>
      </c>
      <c r="BU27" s="97" t="s">
        <v>136</v>
      </c>
      <c r="BV27" s="179">
        <f t="shared" si="33"/>
        <v>6.0362173038229373E-3</v>
      </c>
      <c r="BW27" s="179">
        <f t="shared" si="34"/>
        <v>1.0548523206751054E-2</v>
      </c>
      <c r="BX27" s="233">
        <f t="shared" si="35"/>
        <v>-0.49999999999999994</v>
      </c>
      <c r="BY27" s="179">
        <f t="shared" si="36"/>
        <v>4.4265593561368208E-2</v>
      </c>
      <c r="BZ27" s="179">
        <f t="shared" si="37"/>
        <v>4.0084388185654012E-2</v>
      </c>
      <c r="CA27" s="233">
        <f t="shared" si="38"/>
        <v>0.39999999999999969</v>
      </c>
      <c r="CB27" s="179">
        <f t="shared" si="39"/>
        <v>0.15492957746478872</v>
      </c>
      <c r="CC27" s="179">
        <f t="shared" si="40"/>
        <v>0.16455696202531644</v>
      </c>
      <c r="CD27" s="233">
        <f t="shared" si="41"/>
        <v>-1.0000000000000009</v>
      </c>
      <c r="CE27" s="179">
        <f t="shared" si="42"/>
        <v>0.28772635814889336</v>
      </c>
      <c r="CF27" s="179">
        <f t="shared" si="43"/>
        <v>0.26582278481012656</v>
      </c>
      <c r="CG27" s="233">
        <f t="shared" si="44"/>
        <v>2.1999999999999966</v>
      </c>
      <c r="CH27" s="179">
        <f t="shared" si="76"/>
        <v>0.27364185110663986</v>
      </c>
      <c r="CI27" s="179">
        <f t="shared" si="75"/>
        <v>0.27004219409282698</v>
      </c>
      <c r="CJ27" s="233">
        <f t="shared" si="45"/>
        <v>0.40000000000000036</v>
      </c>
      <c r="CK27" s="179">
        <f t="shared" si="46"/>
        <v>0.15694164989939638</v>
      </c>
      <c r="CL27" s="179">
        <f t="shared" si="47"/>
        <v>0.16877637130801687</v>
      </c>
      <c r="CM27" s="233">
        <f t="shared" si="48"/>
        <v>-1.2000000000000011</v>
      </c>
      <c r="CN27" s="179">
        <f t="shared" si="49"/>
        <v>7.6458752515090544E-2</v>
      </c>
      <c r="CO27" s="179">
        <f t="shared" si="50"/>
        <v>8.0168776371308023E-2</v>
      </c>
      <c r="CP27" s="233">
        <f t="shared" si="51"/>
        <v>-0.40000000000000036</v>
      </c>
      <c r="CR27" s="179">
        <f t="shared" si="52"/>
        <v>8.3051930272884916E-3</v>
      </c>
      <c r="CS27" s="179">
        <f t="shared" si="53"/>
        <v>1.0342541436464089E-2</v>
      </c>
      <c r="CT27" s="233">
        <f t="shared" si="54"/>
        <v>-0.2</v>
      </c>
      <c r="CU27" s="179">
        <f t="shared" si="55"/>
        <v>2.3911654649995437E-2</v>
      </c>
      <c r="CV27" s="179">
        <f t="shared" si="56"/>
        <v>2.2983425414364642E-2</v>
      </c>
      <c r="CW27" s="233">
        <f t="shared" si="57"/>
        <v>0.10000000000000009</v>
      </c>
      <c r="CX27" s="179">
        <f t="shared" si="58"/>
        <v>0.1657387971159989</v>
      </c>
      <c r="CY27" s="179">
        <f t="shared" si="59"/>
        <v>0.17834254143646408</v>
      </c>
      <c r="CZ27" s="233">
        <f t="shared" si="60"/>
        <v>-1.1999999999999984</v>
      </c>
      <c r="DA27" s="179">
        <f t="shared" si="61"/>
        <v>0.24062243314775941</v>
      </c>
      <c r="DB27" s="179">
        <f t="shared" si="62"/>
        <v>0.23849723756906077</v>
      </c>
      <c r="DC27" s="233">
        <f t="shared" si="63"/>
        <v>0.30000000000000027</v>
      </c>
      <c r="DD27" s="179">
        <f t="shared" si="64"/>
        <v>0.2691886465273341</v>
      </c>
      <c r="DE27" s="179">
        <f t="shared" si="65"/>
        <v>0.2665635359116022</v>
      </c>
      <c r="DF27" s="233">
        <f t="shared" si="66"/>
        <v>0.20000000000000018</v>
      </c>
      <c r="DG27" s="179">
        <f t="shared" si="67"/>
        <v>0.18951355297983025</v>
      </c>
      <c r="DH27" s="179">
        <f t="shared" si="68"/>
        <v>0.18744751381215469</v>
      </c>
      <c r="DI27" s="233">
        <f t="shared" si="69"/>
        <v>0.30000000000000027</v>
      </c>
      <c r="DJ27" s="179">
        <f t="shared" si="70"/>
        <v>0.10271972255179337</v>
      </c>
      <c r="DK27" s="179">
        <f t="shared" si="71"/>
        <v>9.5823204419889507E-2</v>
      </c>
      <c r="DL27" s="233">
        <f t="shared" si="72"/>
        <v>0.69999999999999929</v>
      </c>
      <c r="DM27" s="207">
        <v>0</v>
      </c>
    </row>
    <row r="28" spans="1:117">
      <c r="A28" s="99"/>
      <c r="B28" s="161">
        <v>24</v>
      </c>
      <c r="C28" s="96" t="s">
        <v>137</v>
      </c>
      <c r="D28" s="141">
        <v>35</v>
      </c>
      <c r="E28" s="162">
        <v>3</v>
      </c>
      <c r="F28" s="163">
        <f t="shared" si="14"/>
        <v>1.8292682926829267E-2</v>
      </c>
      <c r="G28" s="165">
        <f t="shared" si="0"/>
        <v>8.5714285714285715E-2</v>
      </c>
      <c r="H28" s="141">
        <v>111</v>
      </c>
      <c r="I28" s="162">
        <v>6</v>
      </c>
      <c r="J28" s="163">
        <f t="shared" si="73"/>
        <v>3.6585365853658534E-2</v>
      </c>
      <c r="K28" s="165">
        <f t="shared" si="1"/>
        <v>5.4054054054054057E-2</v>
      </c>
      <c r="L28" s="141">
        <v>4472</v>
      </c>
      <c r="M28" s="162">
        <v>19</v>
      </c>
      <c r="N28" s="163">
        <f t="shared" si="15"/>
        <v>0.11585365853658537</v>
      </c>
      <c r="O28" s="165">
        <f t="shared" si="2"/>
        <v>4.2486583184257604E-3</v>
      </c>
      <c r="P28" s="141">
        <v>4033</v>
      </c>
      <c r="Q28" s="162">
        <v>41</v>
      </c>
      <c r="R28" s="163">
        <f t="shared" si="16"/>
        <v>0.25</v>
      </c>
      <c r="S28" s="165">
        <f t="shared" si="3"/>
        <v>1.0166129432184479E-2</v>
      </c>
      <c r="T28" s="141">
        <v>2952</v>
      </c>
      <c r="U28" s="162">
        <v>46</v>
      </c>
      <c r="V28" s="163">
        <f t="shared" si="17"/>
        <v>0.28048780487804881</v>
      </c>
      <c r="W28" s="165">
        <f t="shared" si="4"/>
        <v>1.5582655826558265E-2</v>
      </c>
      <c r="X28" s="141">
        <v>1507</v>
      </c>
      <c r="Y28" s="162">
        <v>31</v>
      </c>
      <c r="Z28" s="163">
        <f t="shared" si="18"/>
        <v>0.18902439024390244</v>
      </c>
      <c r="AA28" s="165">
        <f t="shared" si="5"/>
        <v>2.0570670205706701E-2</v>
      </c>
      <c r="AB28" s="141">
        <v>608</v>
      </c>
      <c r="AC28" s="162">
        <v>18</v>
      </c>
      <c r="AD28" s="163">
        <f t="shared" si="19"/>
        <v>0.10975609756097561</v>
      </c>
      <c r="AE28" s="165">
        <f t="shared" si="6"/>
        <v>2.9605263157894735E-2</v>
      </c>
      <c r="AF28" s="141">
        <f t="shared" si="20"/>
        <v>13718</v>
      </c>
      <c r="AG28" s="162">
        <f t="shared" si="78"/>
        <v>164</v>
      </c>
      <c r="AH28" s="163">
        <f t="shared" si="22"/>
        <v>1</v>
      </c>
      <c r="AI28" s="165">
        <f t="shared" si="23"/>
        <v>1.1955095494970112E-2</v>
      </c>
      <c r="AL28" s="161">
        <v>24</v>
      </c>
      <c r="AM28" s="96" t="s">
        <v>137</v>
      </c>
      <c r="AN28" s="141">
        <v>39</v>
      </c>
      <c r="AO28" s="162">
        <v>3</v>
      </c>
      <c r="AP28" s="163">
        <f t="shared" si="24"/>
        <v>1.5544041450777202E-2</v>
      </c>
      <c r="AQ28" s="165">
        <f t="shared" si="7"/>
        <v>7.6923076923076927E-2</v>
      </c>
      <c r="AR28" s="141">
        <v>117</v>
      </c>
      <c r="AS28" s="162">
        <v>6</v>
      </c>
      <c r="AT28" s="163">
        <f t="shared" si="74"/>
        <v>3.1088082901554404E-2</v>
      </c>
      <c r="AU28" s="165">
        <f t="shared" si="8"/>
        <v>5.128205128205128E-2</v>
      </c>
      <c r="AV28" s="141">
        <v>4474</v>
      </c>
      <c r="AW28" s="162">
        <v>31</v>
      </c>
      <c r="AX28" s="163">
        <f t="shared" si="25"/>
        <v>0.16062176165803108</v>
      </c>
      <c r="AY28" s="165">
        <f t="shared" si="9"/>
        <v>6.928922664282521E-3</v>
      </c>
      <c r="AZ28" s="141">
        <v>3896</v>
      </c>
      <c r="BA28" s="162">
        <v>47</v>
      </c>
      <c r="BB28" s="163">
        <f t="shared" si="26"/>
        <v>0.24352331606217617</v>
      </c>
      <c r="BC28" s="165">
        <f t="shared" si="10"/>
        <v>1.2063655030800821E-2</v>
      </c>
      <c r="BD28" s="141">
        <v>2869</v>
      </c>
      <c r="BE28" s="162">
        <v>55</v>
      </c>
      <c r="BF28" s="163">
        <f t="shared" si="27"/>
        <v>0.28497409326424872</v>
      </c>
      <c r="BG28" s="165">
        <f t="shared" si="11"/>
        <v>1.9170442662948761E-2</v>
      </c>
      <c r="BH28" s="141">
        <v>1437</v>
      </c>
      <c r="BI28" s="162">
        <v>32</v>
      </c>
      <c r="BJ28" s="163">
        <f t="shared" si="28"/>
        <v>0.16580310880829016</v>
      </c>
      <c r="BK28" s="165">
        <f t="shared" si="12"/>
        <v>2.2268615170494086E-2</v>
      </c>
      <c r="BL28" s="141">
        <v>529</v>
      </c>
      <c r="BM28" s="162">
        <v>19</v>
      </c>
      <c r="BN28" s="163">
        <f t="shared" si="29"/>
        <v>9.8445595854922283E-2</v>
      </c>
      <c r="BO28" s="165">
        <f t="shared" si="13"/>
        <v>3.5916824196597356E-2</v>
      </c>
      <c r="BP28" s="141">
        <f t="shared" si="30"/>
        <v>13361</v>
      </c>
      <c r="BQ28" s="162">
        <f t="shared" si="30"/>
        <v>193</v>
      </c>
      <c r="BR28" s="163">
        <f t="shared" si="31"/>
        <v>1</v>
      </c>
      <c r="BS28" s="165">
        <f t="shared" si="32"/>
        <v>1.4445026569867524E-2</v>
      </c>
      <c r="BT28" s="232">
        <v>24</v>
      </c>
      <c r="BU28" s="97" t="s">
        <v>137</v>
      </c>
      <c r="BV28" s="179">
        <f t="shared" si="33"/>
        <v>1.8292682926829267E-2</v>
      </c>
      <c r="BW28" s="179">
        <f t="shared" si="34"/>
        <v>1.5544041450777202E-2</v>
      </c>
      <c r="BX28" s="233">
        <f t="shared" si="35"/>
        <v>0.19999999999999984</v>
      </c>
      <c r="BY28" s="179">
        <f t="shared" si="36"/>
        <v>3.6585365853658534E-2</v>
      </c>
      <c r="BZ28" s="179">
        <f t="shared" si="37"/>
        <v>3.1088082901554404E-2</v>
      </c>
      <c r="CA28" s="233">
        <f t="shared" si="38"/>
        <v>0.59999999999999987</v>
      </c>
      <c r="CB28" s="179">
        <f t="shared" si="39"/>
        <v>0.11585365853658537</v>
      </c>
      <c r="CC28" s="179">
        <f t="shared" si="40"/>
        <v>0.16062176165803108</v>
      </c>
      <c r="CD28" s="233">
        <f t="shared" si="41"/>
        <v>-4.5</v>
      </c>
      <c r="CE28" s="179">
        <f t="shared" si="42"/>
        <v>0.25</v>
      </c>
      <c r="CF28" s="179">
        <f t="shared" si="43"/>
        <v>0.24352331606217617</v>
      </c>
      <c r="CG28" s="233">
        <f t="shared" si="44"/>
        <v>0.60000000000000053</v>
      </c>
      <c r="CH28" s="179">
        <f t="shared" si="76"/>
        <v>0.28048780487804881</v>
      </c>
      <c r="CI28" s="179">
        <f t="shared" si="75"/>
        <v>0.28497409326424872</v>
      </c>
      <c r="CJ28" s="233">
        <f t="shared" si="45"/>
        <v>-0.49999999999999489</v>
      </c>
      <c r="CK28" s="179">
        <f t="shared" si="46"/>
        <v>0.18902439024390244</v>
      </c>
      <c r="CL28" s="179">
        <f t="shared" si="47"/>
        <v>0.16580310880829016</v>
      </c>
      <c r="CM28" s="233">
        <f t="shared" si="48"/>
        <v>2.2999999999999994</v>
      </c>
      <c r="CN28" s="179">
        <f t="shared" si="49"/>
        <v>0.10975609756097561</v>
      </c>
      <c r="CO28" s="179">
        <f t="shared" si="50"/>
        <v>9.8445595854922283E-2</v>
      </c>
      <c r="CP28" s="233">
        <f t="shared" si="51"/>
        <v>1.1999999999999997</v>
      </c>
      <c r="CR28" s="179">
        <f t="shared" si="52"/>
        <v>8.3051930272884916E-3</v>
      </c>
      <c r="CS28" s="179">
        <f t="shared" si="53"/>
        <v>1.0342541436464089E-2</v>
      </c>
      <c r="CT28" s="233">
        <f t="shared" si="54"/>
        <v>-0.2</v>
      </c>
      <c r="CU28" s="179">
        <f t="shared" si="55"/>
        <v>2.3911654649995437E-2</v>
      </c>
      <c r="CV28" s="179">
        <f t="shared" si="56"/>
        <v>2.2983425414364642E-2</v>
      </c>
      <c r="CW28" s="233">
        <f t="shared" si="57"/>
        <v>0.10000000000000009</v>
      </c>
      <c r="CX28" s="179">
        <f t="shared" si="58"/>
        <v>0.1657387971159989</v>
      </c>
      <c r="CY28" s="179">
        <f t="shared" si="59"/>
        <v>0.17834254143646408</v>
      </c>
      <c r="CZ28" s="233">
        <f t="shared" si="60"/>
        <v>-1.1999999999999984</v>
      </c>
      <c r="DA28" s="179">
        <f t="shared" si="61"/>
        <v>0.24062243314775941</v>
      </c>
      <c r="DB28" s="179">
        <f t="shared" si="62"/>
        <v>0.23849723756906077</v>
      </c>
      <c r="DC28" s="233">
        <f t="shared" si="63"/>
        <v>0.30000000000000027</v>
      </c>
      <c r="DD28" s="179">
        <f t="shared" si="64"/>
        <v>0.2691886465273341</v>
      </c>
      <c r="DE28" s="179">
        <f t="shared" si="65"/>
        <v>0.2665635359116022</v>
      </c>
      <c r="DF28" s="233">
        <f t="shared" si="66"/>
        <v>0.20000000000000018</v>
      </c>
      <c r="DG28" s="179">
        <f t="shared" si="67"/>
        <v>0.18951355297983025</v>
      </c>
      <c r="DH28" s="179">
        <f t="shared" si="68"/>
        <v>0.18744751381215469</v>
      </c>
      <c r="DI28" s="233">
        <f t="shared" si="69"/>
        <v>0.30000000000000027</v>
      </c>
      <c r="DJ28" s="179">
        <f t="shared" si="70"/>
        <v>0.10271972255179337</v>
      </c>
      <c r="DK28" s="179">
        <f t="shared" si="71"/>
        <v>9.5823204419889507E-2</v>
      </c>
      <c r="DL28" s="233">
        <f t="shared" si="72"/>
        <v>0.69999999999999929</v>
      </c>
      <c r="DM28" s="207">
        <v>0</v>
      </c>
    </row>
    <row r="29" spans="1:117">
      <c r="A29" s="99"/>
      <c r="B29" s="161">
        <v>25</v>
      </c>
      <c r="C29" s="96" t="s">
        <v>138</v>
      </c>
      <c r="D29" s="142">
        <v>13</v>
      </c>
      <c r="E29" s="145">
        <v>0</v>
      </c>
      <c r="F29" s="163">
        <f t="shared" si="14"/>
        <v>0</v>
      </c>
      <c r="G29" s="165">
        <f t="shared" si="0"/>
        <v>0</v>
      </c>
      <c r="H29" s="142">
        <v>63</v>
      </c>
      <c r="I29" s="145">
        <v>4</v>
      </c>
      <c r="J29" s="163">
        <f t="shared" si="73"/>
        <v>3.1496062992125984E-2</v>
      </c>
      <c r="K29" s="165">
        <f t="shared" si="1"/>
        <v>6.3492063492063489E-2</v>
      </c>
      <c r="L29" s="142">
        <v>3013</v>
      </c>
      <c r="M29" s="145">
        <v>18</v>
      </c>
      <c r="N29" s="163">
        <f t="shared" si="15"/>
        <v>0.14173228346456693</v>
      </c>
      <c r="O29" s="165">
        <f t="shared" si="2"/>
        <v>5.9741121805509459E-3</v>
      </c>
      <c r="P29" s="142">
        <v>2775</v>
      </c>
      <c r="Q29" s="145">
        <v>28</v>
      </c>
      <c r="R29" s="163">
        <f t="shared" si="16"/>
        <v>0.22047244094488189</v>
      </c>
      <c r="S29" s="165">
        <f t="shared" si="3"/>
        <v>1.0090090090090089E-2</v>
      </c>
      <c r="T29" s="142">
        <v>2020</v>
      </c>
      <c r="U29" s="145">
        <v>38</v>
      </c>
      <c r="V29" s="163">
        <f t="shared" si="17"/>
        <v>0.29921259842519687</v>
      </c>
      <c r="W29" s="165">
        <f t="shared" si="4"/>
        <v>1.8811881188118811E-2</v>
      </c>
      <c r="X29" s="142">
        <v>1206</v>
      </c>
      <c r="Y29" s="145">
        <v>21</v>
      </c>
      <c r="Z29" s="163">
        <f t="shared" si="18"/>
        <v>0.16535433070866143</v>
      </c>
      <c r="AA29" s="165">
        <f t="shared" si="5"/>
        <v>1.7412935323383085E-2</v>
      </c>
      <c r="AB29" s="142">
        <v>458</v>
      </c>
      <c r="AC29" s="145">
        <v>18</v>
      </c>
      <c r="AD29" s="163">
        <f t="shared" si="19"/>
        <v>0.14173228346456693</v>
      </c>
      <c r="AE29" s="165">
        <f t="shared" si="6"/>
        <v>3.9301310043668124E-2</v>
      </c>
      <c r="AF29" s="142">
        <f t="shared" si="20"/>
        <v>9548</v>
      </c>
      <c r="AG29" s="145">
        <f t="shared" si="78"/>
        <v>127</v>
      </c>
      <c r="AH29" s="163">
        <f t="shared" si="22"/>
        <v>1</v>
      </c>
      <c r="AI29" s="165">
        <f t="shared" si="23"/>
        <v>1.3301214914118139E-2</v>
      </c>
      <c r="AL29" s="161">
        <v>25</v>
      </c>
      <c r="AM29" s="96" t="s">
        <v>138</v>
      </c>
      <c r="AN29" s="142">
        <v>16</v>
      </c>
      <c r="AO29" s="145">
        <v>0</v>
      </c>
      <c r="AP29" s="163">
        <f t="shared" si="24"/>
        <v>0</v>
      </c>
      <c r="AQ29" s="165">
        <f t="shared" si="7"/>
        <v>0</v>
      </c>
      <c r="AR29" s="142">
        <v>71</v>
      </c>
      <c r="AS29" s="145">
        <v>3</v>
      </c>
      <c r="AT29" s="163">
        <f t="shared" si="74"/>
        <v>2.3809523809523808E-2</v>
      </c>
      <c r="AU29" s="165">
        <f t="shared" si="8"/>
        <v>4.2253521126760563E-2</v>
      </c>
      <c r="AV29" s="142">
        <v>3087</v>
      </c>
      <c r="AW29" s="145">
        <v>14</v>
      </c>
      <c r="AX29" s="163">
        <f t="shared" si="25"/>
        <v>0.1111111111111111</v>
      </c>
      <c r="AY29" s="165">
        <f t="shared" si="9"/>
        <v>4.5351473922902496E-3</v>
      </c>
      <c r="AZ29" s="142">
        <v>2634</v>
      </c>
      <c r="BA29" s="145">
        <v>26</v>
      </c>
      <c r="BB29" s="163">
        <f t="shared" si="26"/>
        <v>0.20634920634920634</v>
      </c>
      <c r="BC29" s="165">
        <f t="shared" si="10"/>
        <v>9.8709187547456334E-3</v>
      </c>
      <c r="BD29" s="142">
        <v>1852</v>
      </c>
      <c r="BE29" s="145">
        <v>36</v>
      </c>
      <c r="BF29" s="163">
        <f t="shared" si="27"/>
        <v>0.2857142857142857</v>
      </c>
      <c r="BG29" s="165">
        <f t="shared" si="11"/>
        <v>1.9438444924406047E-2</v>
      </c>
      <c r="BH29" s="142">
        <v>1159</v>
      </c>
      <c r="BI29" s="145">
        <v>29</v>
      </c>
      <c r="BJ29" s="163">
        <f t="shared" si="28"/>
        <v>0.23015873015873015</v>
      </c>
      <c r="BK29" s="165">
        <f t="shared" si="12"/>
        <v>2.5021570319240724E-2</v>
      </c>
      <c r="BL29" s="142">
        <v>416</v>
      </c>
      <c r="BM29" s="145">
        <v>18</v>
      </c>
      <c r="BN29" s="163">
        <f t="shared" si="29"/>
        <v>0.14285714285714285</v>
      </c>
      <c r="BO29" s="165">
        <f t="shared" si="13"/>
        <v>4.3269230769230768E-2</v>
      </c>
      <c r="BP29" s="142">
        <f t="shared" si="30"/>
        <v>9235</v>
      </c>
      <c r="BQ29" s="145">
        <f t="shared" si="30"/>
        <v>126</v>
      </c>
      <c r="BR29" s="163">
        <f t="shared" si="31"/>
        <v>1</v>
      </c>
      <c r="BS29" s="165">
        <f t="shared" si="32"/>
        <v>1.3643746616134272E-2</v>
      </c>
      <c r="BT29" s="232">
        <v>25</v>
      </c>
      <c r="BU29" s="97" t="s">
        <v>138</v>
      </c>
      <c r="BV29" s="179">
        <f t="shared" si="33"/>
        <v>0</v>
      </c>
      <c r="BW29" s="179">
        <f t="shared" si="34"/>
        <v>0</v>
      </c>
      <c r="BX29" s="233">
        <f t="shared" si="35"/>
        <v>0</v>
      </c>
      <c r="BY29" s="179">
        <f t="shared" si="36"/>
        <v>3.1496062992125984E-2</v>
      </c>
      <c r="BZ29" s="179">
        <f t="shared" si="37"/>
        <v>2.3809523809523808E-2</v>
      </c>
      <c r="CA29" s="233">
        <f t="shared" si="38"/>
        <v>0.7</v>
      </c>
      <c r="CB29" s="179">
        <f t="shared" si="39"/>
        <v>0.14173228346456693</v>
      </c>
      <c r="CC29" s="179">
        <f t="shared" si="40"/>
        <v>0.1111111111111111</v>
      </c>
      <c r="CD29" s="233">
        <f t="shared" si="41"/>
        <v>3.0999999999999988</v>
      </c>
      <c r="CE29" s="179">
        <f t="shared" si="42"/>
        <v>0.22047244094488189</v>
      </c>
      <c r="CF29" s="179">
        <f t="shared" si="43"/>
        <v>0.20634920634920634</v>
      </c>
      <c r="CG29" s="233">
        <f t="shared" si="44"/>
        <v>1.4000000000000012</v>
      </c>
      <c r="CH29" s="179">
        <f t="shared" si="76"/>
        <v>0.29921259842519687</v>
      </c>
      <c r="CI29" s="179">
        <f t="shared" si="75"/>
        <v>0.2857142857142857</v>
      </c>
      <c r="CJ29" s="233">
        <f t="shared" si="45"/>
        <v>1.3000000000000012</v>
      </c>
      <c r="CK29" s="179">
        <f t="shared" si="46"/>
        <v>0.16535433070866143</v>
      </c>
      <c r="CL29" s="179">
        <f t="shared" si="47"/>
        <v>0.23015873015873015</v>
      </c>
      <c r="CM29" s="233">
        <f t="shared" si="48"/>
        <v>-6.5</v>
      </c>
      <c r="CN29" s="179">
        <f t="shared" si="49"/>
        <v>0.14173228346456693</v>
      </c>
      <c r="CO29" s="179">
        <f t="shared" si="50"/>
        <v>0.14285714285714285</v>
      </c>
      <c r="CP29" s="233">
        <f t="shared" si="51"/>
        <v>-0.10000000000000009</v>
      </c>
      <c r="CR29" s="179">
        <f t="shared" si="52"/>
        <v>8.3051930272884916E-3</v>
      </c>
      <c r="CS29" s="179">
        <f t="shared" si="53"/>
        <v>1.0342541436464089E-2</v>
      </c>
      <c r="CT29" s="233">
        <f t="shared" si="54"/>
        <v>-0.2</v>
      </c>
      <c r="CU29" s="179">
        <f t="shared" si="55"/>
        <v>2.3911654649995437E-2</v>
      </c>
      <c r="CV29" s="179">
        <f t="shared" si="56"/>
        <v>2.2983425414364642E-2</v>
      </c>
      <c r="CW29" s="233">
        <f t="shared" si="57"/>
        <v>0.10000000000000009</v>
      </c>
      <c r="CX29" s="179">
        <f t="shared" si="58"/>
        <v>0.1657387971159989</v>
      </c>
      <c r="CY29" s="179">
        <f t="shared" si="59"/>
        <v>0.17834254143646408</v>
      </c>
      <c r="CZ29" s="233">
        <f t="shared" si="60"/>
        <v>-1.1999999999999984</v>
      </c>
      <c r="DA29" s="179">
        <f t="shared" si="61"/>
        <v>0.24062243314775941</v>
      </c>
      <c r="DB29" s="179">
        <f t="shared" si="62"/>
        <v>0.23849723756906077</v>
      </c>
      <c r="DC29" s="233">
        <f t="shared" si="63"/>
        <v>0.30000000000000027</v>
      </c>
      <c r="DD29" s="179">
        <f t="shared" si="64"/>
        <v>0.2691886465273341</v>
      </c>
      <c r="DE29" s="179">
        <f t="shared" si="65"/>
        <v>0.2665635359116022</v>
      </c>
      <c r="DF29" s="233">
        <f t="shared" si="66"/>
        <v>0.20000000000000018</v>
      </c>
      <c r="DG29" s="179">
        <f t="shared" si="67"/>
        <v>0.18951355297983025</v>
      </c>
      <c r="DH29" s="179">
        <f t="shared" si="68"/>
        <v>0.18744751381215469</v>
      </c>
      <c r="DI29" s="233">
        <f t="shared" si="69"/>
        <v>0.30000000000000027</v>
      </c>
      <c r="DJ29" s="179">
        <f t="shared" si="70"/>
        <v>0.10271972255179337</v>
      </c>
      <c r="DK29" s="179">
        <f t="shared" si="71"/>
        <v>9.5823204419889507E-2</v>
      </c>
      <c r="DL29" s="233">
        <f t="shared" si="72"/>
        <v>0.69999999999999929</v>
      </c>
      <c r="DM29" s="207">
        <v>0</v>
      </c>
    </row>
    <row r="30" spans="1:117">
      <c r="A30" s="99"/>
      <c r="B30" s="161">
        <v>26</v>
      </c>
      <c r="C30" s="96" t="s">
        <v>36</v>
      </c>
      <c r="D30" s="143">
        <v>404</v>
      </c>
      <c r="E30" s="166">
        <v>27</v>
      </c>
      <c r="F30" s="163">
        <f t="shared" si="14"/>
        <v>9.4903339191564143E-3</v>
      </c>
      <c r="G30" s="165">
        <f t="shared" si="0"/>
        <v>6.6831683168316836E-2</v>
      </c>
      <c r="H30" s="143">
        <v>1180</v>
      </c>
      <c r="I30" s="166">
        <v>75</v>
      </c>
      <c r="J30" s="163">
        <f t="shared" si="73"/>
        <v>2.6362038664323375E-2</v>
      </c>
      <c r="K30" s="165">
        <f t="shared" si="1"/>
        <v>6.3559322033898302E-2</v>
      </c>
      <c r="L30" s="143">
        <v>47393</v>
      </c>
      <c r="M30" s="166">
        <v>442</v>
      </c>
      <c r="N30" s="163">
        <f t="shared" si="15"/>
        <v>0.15536028119507908</v>
      </c>
      <c r="O30" s="165">
        <f t="shared" si="2"/>
        <v>9.3262718122929539E-3</v>
      </c>
      <c r="P30" s="143">
        <v>41020</v>
      </c>
      <c r="Q30" s="166">
        <v>670</v>
      </c>
      <c r="R30" s="163">
        <f t="shared" si="16"/>
        <v>0.23550087873462214</v>
      </c>
      <c r="S30" s="165">
        <f t="shared" si="3"/>
        <v>1.6333495855680155E-2</v>
      </c>
      <c r="T30" s="143">
        <v>25574</v>
      </c>
      <c r="U30" s="166">
        <v>756</v>
      </c>
      <c r="V30" s="163">
        <f t="shared" si="17"/>
        <v>0.26572934973637963</v>
      </c>
      <c r="W30" s="165">
        <f t="shared" si="4"/>
        <v>2.9561273168061314E-2</v>
      </c>
      <c r="X30" s="143">
        <v>12169</v>
      </c>
      <c r="Y30" s="166">
        <v>548</v>
      </c>
      <c r="Z30" s="163">
        <f t="shared" si="18"/>
        <v>0.19261862917398945</v>
      </c>
      <c r="AA30" s="165">
        <f t="shared" si="5"/>
        <v>4.5032459528309636E-2</v>
      </c>
      <c r="AB30" s="143">
        <v>4851</v>
      </c>
      <c r="AC30" s="166">
        <v>327</v>
      </c>
      <c r="AD30" s="163">
        <f t="shared" si="19"/>
        <v>0.11493848857644991</v>
      </c>
      <c r="AE30" s="165">
        <f t="shared" si="6"/>
        <v>6.7408781694495976E-2</v>
      </c>
      <c r="AF30" s="143">
        <f t="shared" si="20"/>
        <v>132591</v>
      </c>
      <c r="AG30" s="166">
        <f t="shared" si="78"/>
        <v>2845</v>
      </c>
      <c r="AH30" s="163">
        <f t="shared" si="22"/>
        <v>1</v>
      </c>
      <c r="AI30" s="165">
        <f t="shared" si="23"/>
        <v>2.145696163389672E-2</v>
      </c>
      <c r="AL30" s="161">
        <v>26</v>
      </c>
      <c r="AM30" s="96" t="s">
        <v>36</v>
      </c>
      <c r="AN30" s="143">
        <v>522</v>
      </c>
      <c r="AO30" s="166">
        <v>36</v>
      </c>
      <c r="AP30" s="163">
        <f t="shared" si="24"/>
        <v>1.2028065486134313E-2</v>
      </c>
      <c r="AQ30" s="165">
        <f t="shared" si="7"/>
        <v>6.8965517241379309E-2</v>
      </c>
      <c r="AR30" s="143">
        <v>1204</v>
      </c>
      <c r="AS30" s="166">
        <v>66</v>
      </c>
      <c r="AT30" s="163">
        <f t="shared" si="74"/>
        <v>2.2051453391246242E-2</v>
      </c>
      <c r="AU30" s="165">
        <f t="shared" si="8"/>
        <v>5.4817275747508304E-2</v>
      </c>
      <c r="AV30" s="143">
        <v>48486</v>
      </c>
      <c r="AW30" s="166">
        <v>484</v>
      </c>
      <c r="AX30" s="163">
        <f t="shared" si="25"/>
        <v>0.16171065820247243</v>
      </c>
      <c r="AY30" s="165">
        <f t="shared" si="9"/>
        <v>9.9822629212556208E-3</v>
      </c>
      <c r="AZ30" s="143">
        <v>38059</v>
      </c>
      <c r="BA30" s="166">
        <v>733</v>
      </c>
      <c r="BB30" s="163">
        <f t="shared" si="26"/>
        <v>0.24490477781490144</v>
      </c>
      <c r="BC30" s="165">
        <f t="shared" si="10"/>
        <v>1.9259570666596601E-2</v>
      </c>
      <c r="BD30" s="143">
        <v>24080</v>
      </c>
      <c r="BE30" s="166">
        <v>787</v>
      </c>
      <c r="BF30" s="163">
        <f t="shared" si="27"/>
        <v>0.26294687604410288</v>
      </c>
      <c r="BG30" s="165">
        <f t="shared" si="11"/>
        <v>3.2682724252491697E-2</v>
      </c>
      <c r="BH30" s="143">
        <v>11434</v>
      </c>
      <c r="BI30" s="166">
        <v>562</v>
      </c>
      <c r="BJ30" s="163">
        <f t="shared" si="28"/>
        <v>0.18777146675576345</v>
      </c>
      <c r="BK30" s="165">
        <f t="shared" si="12"/>
        <v>4.9151652964841704E-2</v>
      </c>
      <c r="BL30" s="143">
        <v>4258</v>
      </c>
      <c r="BM30" s="166">
        <v>325</v>
      </c>
      <c r="BN30" s="163">
        <f t="shared" si="29"/>
        <v>0.10858670230537922</v>
      </c>
      <c r="BO30" s="165">
        <f t="shared" si="13"/>
        <v>7.6326914044152178E-2</v>
      </c>
      <c r="BP30" s="143">
        <f t="shared" si="30"/>
        <v>128043</v>
      </c>
      <c r="BQ30" s="166">
        <f t="shared" si="30"/>
        <v>2993</v>
      </c>
      <c r="BR30" s="163">
        <f t="shared" si="31"/>
        <v>1</v>
      </c>
      <c r="BS30" s="165">
        <f t="shared" si="32"/>
        <v>2.3374959974383606E-2</v>
      </c>
      <c r="BT30" s="232">
        <v>26</v>
      </c>
      <c r="BU30" s="97" t="s">
        <v>36</v>
      </c>
      <c r="BV30" s="179">
        <f t="shared" si="33"/>
        <v>9.4903339191564143E-3</v>
      </c>
      <c r="BW30" s="179">
        <f t="shared" si="34"/>
        <v>1.2028065486134313E-2</v>
      </c>
      <c r="BX30" s="233">
        <f t="shared" si="35"/>
        <v>-0.3000000000000001</v>
      </c>
      <c r="BY30" s="179">
        <f t="shared" si="36"/>
        <v>2.6362038664323375E-2</v>
      </c>
      <c r="BZ30" s="179">
        <f t="shared" si="37"/>
        <v>2.2051453391246242E-2</v>
      </c>
      <c r="CA30" s="233">
        <f t="shared" si="38"/>
        <v>0.4</v>
      </c>
      <c r="CB30" s="179">
        <f t="shared" si="39"/>
        <v>0.15536028119507908</v>
      </c>
      <c r="CC30" s="179">
        <f t="shared" si="40"/>
        <v>0.16171065820247243</v>
      </c>
      <c r="CD30" s="233">
        <f t="shared" si="41"/>
        <v>-0.70000000000000062</v>
      </c>
      <c r="CE30" s="179">
        <f t="shared" si="42"/>
        <v>0.23550087873462214</v>
      </c>
      <c r="CF30" s="179">
        <f t="shared" si="43"/>
        <v>0.24490477781490144</v>
      </c>
      <c r="CG30" s="233">
        <f t="shared" si="44"/>
        <v>-0.9000000000000008</v>
      </c>
      <c r="CH30" s="179">
        <f t="shared" si="76"/>
        <v>0.26572934973637963</v>
      </c>
      <c r="CI30" s="179">
        <f t="shared" si="75"/>
        <v>0.26294687604410288</v>
      </c>
      <c r="CJ30" s="233">
        <f t="shared" si="45"/>
        <v>0.30000000000000027</v>
      </c>
      <c r="CK30" s="179">
        <f t="shared" si="46"/>
        <v>0.19261862917398945</v>
      </c>
      <c r="CL30" s="179">
        <f t="shared" si="47"/>
        <v>0.18777146675576345</v>
      </c>
      <c r="CM30" s="233">
        <f t="shared" si="48"/>
        <v>0.50000000000000044</v>
      </c>
      <c r="CN30" s="179">
        <f t="shared" si="49"/>
        <v>0.11493848857644991</v>
      </c>
      <c r="CO30" s="179">
        <f t="shared" si="50"/>
        <v>0.10858670230537922</v>
      </c>
      <c r="CP30" s="233">
        <f t="shared" si="51"/>
        <v>0.60000000000000053</v>
      </c>
      <c r="CR30" s="179">
        <f t="shared" si="52"/>
        <v>8.3051930272884916E-3</v>
      </c>
      <c r="CS30" s="179">
        <f t="shared" si="53"/>
        <v>1.0342541436464089E-2</v>
      </c>
      <c r="CT30" s="233">
        <f t="shared" si="54"/>
        <v>-0.2</v>
      </c>
      <c r="CU30" s="179">
        <f t="shared" si="55"/>
        <v>2.3911654649995437E-2</v>
      </c>
      <c r="CV30" s="179">
        <f t="shared" si="56"/>
        <v>2.2983425414364642E-2</v>
      </c>
      <c r="CW30" s="233">
        <f t="shared" si="57"/>
        <v>0.10000000000000009</v>
      </c>
      <c r="CX30" s="179">
        <f t="shared" si="58"/>
        <v>0.1657387971159989</v>
      </c>
      <c r="CY30" s="179">
        <f t="shared" si="59"/>
        <v>0.17834254143646408</v>
      </c>
      <c r="CZ30" s="233">
        <f t="shared" si="60"/>
        <v>-1.1999999999999984</v>
      </c>
      <c r="DA30" s="179">
        <f t="shared" si="61"/>
        <v>0.24062243314775941</v>
      </c>
      <c r="DB30" s="179">
        <f t="shared" si="62"/>
        <v>0.23849723756906077</v>
      </c>
      <c r="DC30" s="233">
        <f t="shared" si="63"/>
        <v>0.30000000000000027</v>
      </c>
      <c r="DD30" s="179">
        <f t="shared" si="64"/>
        <v>0.2691886465273341</v>
      </c>
      <c r="DE30" s="179">
        <f t="shared" si="65"/>
        <v>0.2665635359116022</v>
      </c>
      <c r="DF30" s="233">
        <f t="shared" si="66"/>
        <v>0.20000000000000018</v>
      </c>
      <c r="DG30" s="179">
        <f t="shared" si="67"/>
        <v>0.18951355297983025</v>
      </c>
      <c r="DH30" s="179">
        <f t="shared" si="68"/>
        <v>0.18744751381215469</v>
      </c>
      <c r="DI30" s="233">
        <f t="shared" si="69"/>
        <v>0.30000000000000027</v>
      </c>
      <c r="DJ30" s="179">
        <f t="shared" si="70"/>
        <v>0.10271972255179337</v>
      </c>
      <c r="DK30" s="179">
        <f t="shared" si="71"/>
        <v>9.5823204419889507E-2</v>
      </c>
      <c r="DL30" s="233">
        <f t="shared" si="72"/>
        <v>0.69999999999999929</v>
      </c>
      <c r="DM30" s="207">
        <v>0</v>
      </c>
    </row>
    <row r="31" spans="1:117">
      <c r="A31" s="99"/>
      <c r="B31" s="161">
        <v>27</v>
      </c>
      <c r="C31" s="96" t="s">
        <v>37</v>
      </c>
      <c r="D31" s="141">
        <v>82</v>
      </c>
      <c r="E31" s="162">
        <v>9</v>
      </c>
      <c r="F31" s="163">
        <f t="shared" si="14"/>
        <v>1.8907563025210083E-2</v>
      </c>
      <c r="G31" s="165">
        <f t="shared" si="0"/>
        <v>0.10975609756097561</v>
      </c>
      <c r="H31" s="141">
        <v>202</v>
      </c>
      <c r="I31" s="162">
        <v>17</v>
      </c>
      <c r="J31" s="163">
        <f t="shared" si="73"/>
        <v>3.5714285714285712E-2</v>
      </c>
      <c r="K31" s="165">
        <f t="shared" si="1"/>
        <v>8.4158415841584164E-2</v>
      </c>
      <c r="L31" s="141">
        <v>7311</v>
      </c>
      <c r="M31" s="162">
        <v>67</v>
      </c>
      <c r="N31" s="163">
        <f t="shared" si="15"/>
        <v>0.1407563025210084</v>
      </c>
      <c r="O31" s="165">
        <f t="shared" si="2"/>
        <v>9.1642730132676792E-3</v>
      </c>
      <c r="P31" s="141">
        <v>6667</v>
      </c>
      <c r="Q31" s="162">
        <v>100</v>
      </c>
      <c r="R31" s="163">
        <f t="shared" si="16"/>
        <v>0.21008403361344538</v>
      </c>
      <c r="S31" s="165">
        <f t="shared" si="3"/>
        <v>1.4999250037498125E-2</v>
      </c>
      <c r="T31" s="141">
        <v>4705</v>
      </c>
      <c r="U31" s="162">
        <v>117</v>
      </c>
      <c r="V31" s="163">
        <f t="shared" si="17"/>
        <v>0.24579831932773108</v>
      </c>
      <c r="W31" s="165">
        <f t="shared" si="4"/>
        <v>2.4867162592986186E-2</v>
      </c>
      <c r="X31" s="141">
        <v>2581</v>
      </c>
      <c r="Y31" s="162">
        <v>104</v>
      </c>
      <c r="Z31" s="163">
        <f t="shared" si="18"/>
        <v>0.21848739495798319</v>
      </c>
      <c r="AA31" s="165">
        <f t="shared" si="5"/>
        <v>4.0294459511817128E-2</v>
      </c>
      <c r="AB31" s="141">
        <v>1060</v>
      </c>
      <c r="AC31" s="162">
        <v>62</v>
      </c>
      <c r="AD31" s="163">
        <f t="shared" si="19"/>
        <v>0.13025210084033614</v>
      </c>
      <c r="AE31" s="165">
        <f t="shared" si="6"/>
        <v>5.849056603773585E-2</v>
      </c>
      <c r="AF31" s="141">
        <f t="shared" si="20"/>
        <v>22608</v>
      </c>
      <c r="AG31" s="162">
        <f t="shared" si="21"/>
        <v>476</v>
      </c>
      <c r="AH31" s="163">
        <f t="shared" si="22"/>
        <v>1</v>
      </c>
      <c r="AI31" s="165">
        <f t="shared" si="23"/>
        <v>2.1054493984430291E-2</v>
      </c>
      <c r="AL31" s="161">
        <v>27</v>
      </c>
      <c r="AM31" s="96" t="s">
        <v>37</v>
      </c>
      <c r="AN31" s="141">
        <v>111</v>
      </c>
      <c r="AO31" s="162">
        <v>16</v>
      </c>
      <c r="AP31" s="163">
        <f t="shared" si="24"/>
        <v>3.0303030303030304E-2</v>
      </c>
      <c r="AQ31" s="165">
        <f t="shared" si="7"/>
        <v>0.14414414414414414</v>
      </c>
      <c r="AR31" s="141">
        <v>192</v>
      </c>
      <c r="AS31" s="162">
        <v>14</v>
      </c>
      <c r="AT31" s="163">
        <f t="shared" si="74"/>
        <v>2.6515151515151516E-2</v>
      </c>
      <c r="AU31" s="165">
        <f t="shared" si="8"/>
        <v>7.2916666666666671E-2</v>
      </c>
      <c r="AV31" s="141">
        <v>7516</v>
      </c>
      <c r="AW31" s="162">
        <v>80</v>
      </c>
      <c r="AX31" s="163">
        <f t="shared" si="25"/>
        <v>0.15151515151515152</v>
      </c>
      <c r="AY31" s="165">
        <f t="shared" si="9"/>
        <v>1.0643959552953698E-2</v>
      </c>
      <c r="AZ31" s="141">
        <v>6214</v>
      </c>
      <c r="BA31" s="162">
        <v>103</v>
      </c>
      <c r="BB31" s="163">
        <f t="shared" si="26"/>
        <v>0.19507575757575757</v>
      </c>
      <c r="BC31" s="165">
        <f t="shared" si="10"/>
        <v>1.657547473447055E-2</v>
      </c>
      <c r="BD31" s="141">
        <v>4552</v>
      </c>
      <c r="BE31" s="162">
        <v>136</v>
      </c>
      <c r="BF31" s="163">
        <f t="shared" si="27"/>
        <v>0.25757575757575757</v>
      </c>
      <c r="BG31" s="165">
        <f t="shared" si="11"/>
        <v>2.9876977152899824E-2</v>
      </c>
      <c r="BH31" s="141">
        <v>2474</v>
      </c>
      <c r="BI31" s="162">
        <v>121</v>
      </c>
      <c r="BJ31" s="163">
        <f t="shared" si="28"/>
        <v>0.22916666666666666</v>
      </c>
      <c r="BK31" s="165">
        <f t="shared" si="12"/>
        <v>4.890864995957963E-2</v>
      </c>
      <c r="BL31" s="141">
        <v>918</v>
      </c>
      <c r="BM31" s="162">
        <v>58</v>
      </c>
      <c r="BN31" s="163">
        <f t="shared" si="29"/>
        <v>0.10984848484848485</v>
      </c>
      <c r="BO31" s="165">
        <f t="shared" si="13"/>
        <v>6.3180827886710242E-2</v>
      </c>
      <c r="BP31" s="141">
        <f t="shared" si="30"/>
        <v>21977</v>
      </c>
      <c r="BQ31" s="162">
        <f t="shared" si="30"/>
        <v>528</v>
      </c>
      <c r="BR31" s="163">
        <f t="shared" si="31"/>
        <v>1</v>
      </c>
      <c r="BS31" s="165">
        <f t="shared" si="32"/>
        <v>2.402511716794831E-2</v>
      </c>
      <c r="BT31" s="232">
        <v>27</v>
      </c>
      <c r="BU31" s="97" t="s">
        <v>37</v>
      </c>
      <c r="BV31" s="179">
        <f t="shared" si="33"/>
        <v>1.8907563025210083E-2</v>
      </c>
      <c r="BW31" s="179">
        <f t="shared" si="34"/>
        <v>3.0303030303030304E-2</v>
      </c>
      <c r="BX31" s="233">
        <f t="shared" si="35"/>
        <v>-1.0999999999999999</v>
      </c>
      <c r="BY31" s="179">
        <f t="shared" si="36"/>
        <v>3.5714285714285712E-2</v>
      </c>
      <c r="BZ31" s="179">
        <f t="shared" si="37"/>
        <v>2.6515151515151516E-2</v>
      </c>
      <c r="CA31" s="233">
        <f t="shared" si="38"/>
        <v>0.8999999999999998</v>
      </c>
      <c r="CB31" s="179">
        <f t="shared" si="39"/>
        <v>0.1407563025210084</v>
      </c>
      <c r="CC31" s="179">
        <f t="shared" si="40"/>
        <v>0.15151515151515152</v>
      </c>
      <c r="CD31" s="233">
        <f t="shared" si="41"/>
        <v>-1.100000000000001</v>
      </c>
      <c r="CE31" s="179">
        <f t="shared" si="42"/>
        <v>0.21008403361344538</v>
      </c>
      <c r="CF31" s="179">
        <f t="shared" si="43"/>
        <v>0.19507575757575757</v>
      </c>
      <c r="CG31" s="233">
        <f t="shared" si="44"/>
        <v>1.4999999999999987</v>
      </c>
      <c r="CH31" s="179">
        <f t="shared" si="76"/>
        <v>0.24579831932773108</v>
      </c>
      <c r="CI31" s="179">
        <f t="shared" si="75"/>
        <v>0.25757575757575757</v>
      </c>
      <c r="CJ31" s="233">
        <f t="shared" si="45"/>
        <v>-1.2000000000000011</v>
      </c>
      <c r="CK31" s="179">
        <f t="shared" si="46"/>
        <v>0.21848739495798319</v>
      </c>
      <c r="CL31" s="179">
        <f t="shared" si="47"/>
        <v>0.22916666666666666</v>
      </c>
      <c r="CM31" s="233">
        <f t="shared" si="48"/>
        <v>-1.100000000000001</v>
      </c>
      <c r="CN31" s="179">
        <f t="shared" si="49"/>
        <v>0.13025210084033614</v>
      </c>
      <c r="CO31" s="179">
        <f t="shared" si="50"/>
        <v>0.10984848484848485</v>
      </c>
      <c r="CP31" s="233">
        <f t="shared" si="51"/>
        <v>2.0000000000000004</v>
      </c>
      <c r="CR31" s="179">
        <f t="shared" si="52"/>
        <v>8.3051930272884916E-3</v>
      </c>
      <c r="CS31" s="179">
        <f t="shared" si="53"/>
        <v>1.0342541436464089E-2</v>
      </c>
      <c r="CT31" s="233">
        <f t="shared" si="54"/>
        <v>-0.2</v>
      </c>
      <c r="CU31" s="179">
        <f t="shared" si="55"/>
        <v>2.3911654649995437E-2</v>
      </c>
      <c r="CV31" s="179">
        <f t="shared" si="56"/>
        <v>2.2983425414364642E-2</v>
      </c>
      <c r="CW31" s="233">
        <f t="shared" si="57"/>
        <v>0.10000000000000009</v>
      </c>
      <c r="CX31" s="179">
        <f t="shared" si="58"/>
        <v>0.1657387971159989</v>
      </c>
      <c r="CY31" s="179">
        <f t="shared" si="59"/>
        <v>0.17834254143646408</v>
      </c>
      <c r="CZ31" s="233">
        <f t="shared" si="60"/>
        <v>-1.1999999999999984</v>
      </c>
      <c r="DA31" s="179">
        <f t="shared" si="61"/>
        <v>0.24062243314775941</v>
      </c>
      <c r="DB31" s="179">
        <f t="shared" si="62"/>
        <v>0.23849723756906077</v>
      </c>
      <c r="DC31" s="233">
        <f t="shared" si="63"/>
        <v>0.30000000000000027</v>
      </c>
      <c r="DD31" s="179">
        <f t="shared" si="64"/>
        <v>0.2691886465273341</v>
      </c>
      <c r="DE31" s="179">
        <f t="shared" si="65"/>
        <v>0.2665635359116022</v>
      </c>
      <c r="DF31" s="233">
        <f t="shared" si="66"/>
        <v>0.20000000000000018</v>
      </c>
      <c r="DG31" s="179">
        <f t="shared" si="67"/>
        <v>0.18951355297983025</v>
      </c>
      <c r="DH31" s="179">
        <f t="shared" si="68"/>
        <v>0.18744751381215469</v>
      </c>
      <c r="DI31" s="233">
        <f t="shared" si="69"/>
        <v>0.30000000000000027</v>
      </c>
      <c r="DJ31" s="179">
        <f t="shared" si="70"/>
        <v>0.10271972255179337</v>
      </c>
      <c r="DK31" s="179">
        <f t="shared" si="71"/>
        <v>9.5823204419889507E-2</v>
      </c>
      <c r="DL31" s="233">
        <f t="shared" si="72"/>
        <v>0.69999999999999929</v>
      </c>
      <c r="DM31" s="207">
        <v>0</v>
      </c>
    </row>
    <row r="32" spans="1:117">
      <c r="A32" s="99"/>
      <c r="B32" s="161">
        <v>28</v>
      </c>
      <c r="C32" s="96" t="s">
        <v>38</v>
      </c>
      <c r="D32" s="141">
        <v>62</v>
      </c>
      <c r="E32" s="162">
        <v>2</v>
      </c>
      <c r="F32" s="163">
        <f t="shared" si="14"/>
        <v>4.830917874396135E-3</v>
      </c>
      <c r="G32" s="165">
        <f t="shared" si="0"/>
        <v>3.2258064516129031E-2</v>
      </c>
      <c r="H32" s="141">
        <v>187</v>
      </c>
      <c r="I32" s="162">
        <v>7</v>
      </c>
      <c r="J32" s="163">
        <f t="shared" si="73"/>
        <v>1.6908212560386472E-2</v>
      </c>
      <c r="K32" s="165">
        <f t="shared" si="1"/>
        <v>3.7433155080213901E-2</v>
      </c>
      <c r="L32" s="141">
        <v>7013</v>
      </c>
      <c r="M32" s="162">
        <v>80</v>
      </c>
      <c r="N32" s="163">
        <f t="shared" si="15"/>
        <v>0.19323671497584541</v>
      </c>
      <c r="O32" s="165">
        <f t="shared" si="2"/>
        <v>1.1407386282617995E-2</v>
      </c>
      <c r="P32" s="141">
        <v>5841</v>
      </c>
      <c r="Q32" s="162">
        <v>98</v>
      </c>
      <c r="R32" s="163">
        <f t="shared" si="16"/>
        <v>0.23671497584541062</v>
      </c>
      <c r="S32" s="165">
        <f t="shared" si="3"/>
        <v>1.6777948981338813E-2</v>
      </c>
      <c r="T32" s="141">
        <v>3310</v>
      </c>
      <c r="U32" s="162">
        <v>115</v>
      </c>
      <c r="V32" s="163">
        <f t="shared" si="17"/>
        <v>0.27777777777777779</v>
      </c>
      <c r="W32" s="165">
        <f t="shared" si="4"/>
        <v>3.4743202416918431E-2</v>
      </c>
      <c r="X32" s="141">
        <v>1539</v>
      </c>
      <c r="Y32" s="162">
        <v>72</v>
      </c>
      <c r="Z32" s="163">
        <f t="shared" si="18"/>
        <v>0.17391304347826086</v>
      </c>
      <c r="AA32" s="165">
        <f t="shared" si="5"/>
        <v>4.6783625730994149E-2</v>
      </c>
      <c r="AB32" s="141">
        <v>651</v>
      </c>
      <c r="AC32" s="162">
        <v>40</v>
      </c>
      <c r="AD32" s="163">
        <f t="shared" si="19"/>
        <v>9.6618357487922704E-2</v>
      </c>
      <c r="AE32" s="165">
        <f t="shared" si="6"/>
        <v>6.1443932411674347E-2</v>
      </c>
      <c r="AF32" s="141">
        <f t="shared" si="20"/>
        <v>18603</v>
      </c>
      <c r="AG32" s="162">
        <f t="shared" si="21"/>
        <v>414</v>
      </c>
      <c r="AH32" s="163">
        <f t="shared" si="22"/>
        <v>1</v>
      </c>
      <c r="AI32" s="165">
        <f t="shared" si="23"/>
        <v>2.2254475084663765E-2</v>
      </c>
      <c r="AL32" s="161">
        <v>28</v>
      </c>
      <c r="AM32" s="96" t="s">
        <v>38</v>
      </c>
      <c r="AN32" s="141">
        <v>87</v>
      </c>
      <c r="AO32" s="162">
        <v>3</v>
      </c>
      <c r="AP32" s="163">
        <f t="shared" si="24"/>
        <v>6.7415730337078653E-3</v>
      </c>
      <c r="AQ32" s="165">
        <f t="shared" si="7"/>
        <v>3.4482758620689655E-2</v>
      </c>
      <c r="AR32" s="141">
        <v>173</v>
      </c>
      <c r="AS32" s="162">
        <v>8</v>
      </c>
      <c r="AT32" s="163">
        <f t="shared" si="74"/>
        <v>1.7977528089887642E-2</v>
      </c>
      <c r="AU32" s="165">
        <f t="shared" si="8"/>
        <v>4.6242774566473986E-2</v>
      </c>
      <c r="AV32" s="141">
        <v>7172</v>
      </c>
      <c r="AW32" s="162">
        <v>95</v>
      </c>
      <c r="AX32" s="163">
        <f t="shared" si="25"/>
        <v>0.21348314606741572</v>
      </c>
      <c r="AY32" s="165">
        <f t="shared" si="9"/>
        <v>1.324595649749024E-2</v>
      </c>
      <c r="AZ32" s="141">
        <v>5307</v>
      </c>
      <c r="BA32" s="162">
        <v>98</v>
      </c>
      <c r="BB32" s="163">
        <f t="shared" si="26"/>
        <v>0.22022471910112359</v>
      </c>
      <c r="BC32" s="165">
        <f t="shared" si="10"/>
        <v>1.8466176747691729E-2</v>
      </c>
      <c r="BD32" s="141">
        <v>3124</v>
      </c>
      <c r="BE32" s="162">
        <v>120</v>
      </c>
      <c r="BF32" s="163">
        <f t="shared" si="27"/>
        <v>0.2696629213483146</v>
      </c>
      <c r="BG32" s="165">
        <f t="shared" si="11"/>
        <v>3.8412291933418691E-2</v>
      </c>
      <c r="BH32" s="141">
        <v>1377</v>
      </c>
      <c r="BI32" s="162">
        <v>82</v>
      </c>
      <c r="BJ32" s="163">
        <f t="shared" si="28"/>
        <v>0.1842696629213483</v>
      </c>
      <c r="BK32" s="165">
        <f t="shared" si="12"/>
        <v>5.954974582425563E-2</v>
      </c>
      <c r="BL32" s="141">
        <v>566</v>
      </c>
      <c r="BM32" s="162">
        <v>39</v>
      </c>
      <c r="BN32" s="163">
        <f t="shared" si="29"/>
        <v>8.7640449438202248E-2</v>
      </c>
      <c r="BO32" s="165">
        <f t="shared" si="13"/>
        <v>6.8904593639575976E-2</v>
      </c>
      <c r="BP32" s="141">
        <f t="shared" si="30"/>
        <v>17806</v>
      </c>
      <c r="BQ32" s="162">
        <f t="shared" si="30"/>
        <v>445</v>
      </c>
      <c r="BR32" s="163">
        <f t="shared" si="31"/>
        <v>1</v>
      </c>
      <c r="BS32" s="165">
        <f t="shared" si="32"/>
        <v>2.4991575873301135E-2</v>
      </c>
      <c r="BT32" s="232">
        <v>28</v>
      </c>
      <c r="BU32" s="97" t="s">
        <v>38</v>
      </c>
      <c r="BV32" s="179">
        <f t="shared" si="33"/>
        <v>4.830917874396135E-3</v>
      </c>
      <c r="BW32" s="179">
        <f t="shared" si="34"/>
        <v>6.7415730337078653E-3</v>
      </c>
      <c r="BX32" s="233">
        <f t="shared" si="35"/>
        <v>-0.2</v>
      </c>
      <c r="BY32" s="179">
        <f t="shared" si="36"/>
        <v>1.6908212560386472E-2</v>
      </c>
      <c r="BZ32" s="179">
        <f t="shared" si="37"/>
        <v>1.7977528089887642E-2</v>
      </c>
      <c r="CA32" s="233">
        <f t="shared" si="38"/>
        <v>-9.9999999999999742E-2</v>
      </c>
      <c r="CB32" s="179">
        <f t="shared" si="39"/>
        <v>0.19323671497584541</v>
      </c>
      <c r="CC32" s="179">
        <f t="shared" si="40"/>
        <v>0.21348314606741572</v>
      </c>
      <c r="CD32" s="233">
        <f t="shared" si="41"/>
        <v>-1.9999999999999991</v>
      </c>
      <c r="CE32" s="179">
        <f t="shared" si="42"/>
        <v>0.23671497584541062</v>
      </c>
      <c r="CF32" s="179">
        <f t="shared" si="43"/>
        <v>0.22022471910112359</v>
      </c>
      <c r="CG32" s="233">
        <f t="shared" si="44"/>
        <v>1.6999999999999988</v>
      </c>
      <c r="CH32" s="179">
        <f t="shared" si="76"/>
        <v>0.27777777777777779</v>
      </c>
      <c r="CI32" s="179">
        <f t="shared" si="75"/>
        <v>0.2696629213483146</v>
      </c>
      <c r="CJ32" s="233">
        <f t="shared" si="45"/>
        <v>0.80000000000000071</v>
      </c>
      <c r="CK32" s="179">
        <f t="shared" si="46"/>
        <v>0.17391304347826086</v>
      </c>
      <c r="CL32" s="179">
        <f t="shared" si="47"/>
        <v>0.1842696629213483</v>
      </c>
      <c r="CM32" s="233">
        <f t="shared" si="48"/>
        <v>-1.0000000000000009</v>
      </c>
      <c r="CN32" s="179">
        <f t="shared" si="49"/>
        <v>9.6618357487922704E-2</v>
      </c>
      <c r="CO32" s="179">
        <f t="shared" si="50"/>
        <v>8.7640449438202248E-2</v>
      </c>
      <c r="CP32" s="233">
        <f t="shared" si="51"/>
        <v>0.9000000000000008</v>
      </c>
      <c r="CR32" s="179">
        <f t="shared" si="52"/>
        <v>8.3051930272884916E-3</v>
      </c>
      <c r="CS32" s="179">
        <f t="shared" si="53"/>
        <v>1.0342541436464089E-2</v>
      </c>
      <c r="CT32" s="233">
        <f t="shared" si="54"/>
        <v>-0.2</v>
      </c>
      <c r="CU32" s="179">
        <f t="shared" si="55"/>
        <v>2.3911654649995437E-2</v>
      </c>
      <c r="CV32" s="179">
        <f t="shared" si="56"/>
        <v>2.2983425414364642E-2</v>
      </c>
      <c r="CW32" s="233">
        <f t="shared" si="57"/>
        <v>0.10000000000000009</v>
      </c>
      <c r="CX32" s="179">
        <f t="shared" si="58"/>
        <v>0.1657387971159989</v>
      </c>
      <c r="CY32" s="179">
        <f t="shared" si="59"/>
        <v>0.17834254143646408</v>
      </c>
      <c r="CZ32" s="233">
        <f t="shared" si="60"/>
        <v>-1.1999999999999984</v>
      </c>
      <c r="DA32" s="179">
        <f t="shared" si="61"/>
        <v>0.24062243314775941</v>
      </c>
      <c r="DB32" s="179">
        <f t="shared" si="62"/>
        <v>0.23849723756906077</v>
      </c>
      <c r="DC32" s="233">
        <f t="shared" si="63"/>
        <v>0.30000000000000027</v>
      </c>
      <c r="DD32" s="179">
        <f t="shared" si="64"/>
        <v>0.2691886465273341</v>
      </c>
      <c r="DE32" s="179">
        <f t="shared" si="65"/>
        <v>0.2665635359116022</v>
      </c>
      <c r="DF32" s="233">
        <f t="shared" si="66"/>
        <v>0.20000000000000018</v>
      </c>
      <c r="DG32" s="179">
        <f t="shared" si="67"/>
        <v>0.18951355297983025</v>
      </c>
      <c r="DH32" s="179">
        <f t="shared" si="68"/>
        <v>0.18744751381215469</v>
      </c>
      <c r="DI32" s="233">
        <f t="shared" si="69"/>
        <v>0.30000000000000027</v>
      </c>
      <c r="DJ32" s="179">
        <f t="shared" si="70"/>
        <v>0.10271972255179337</v>
      </c>
      <c r="DK32" s="179">
        <f t="shared" si="71"/>
        <v>9.5823204419889507E-2</v>
      </c>
      <c r="DL32" s="233">
        <f t="shared" si="72"/>
        <v>0.69999999999999929</v>
      </c>
      <c r="DM32" s="207">
        <v>0</v>
      </c>
    </row>
    <row r="33" spans="1:117">
      <c r="A33" s="99"/>
      <c r="B33" s="161">
        <v>29</v>
      </c>
      <c r="C33" s="96" t="s">
        <v>39</v>
      </c>
      <c r="D33" s="141">
        <v>43</v>
      </c>
      <c r="E33" s="162">
        <v>2</v>
      </c>
      <c r="F33" s="163">
        <f t="shared" si="14"/>
        <v>7.0175438596491229E-3</v>
      </c>
      <c r="G33" s="165">
        <f t="shared" si="0"/>
        <v>4.6511627906976744E-2</v>
      </c>
      <c r="H33" s="141">
        <v>131</v>
      </c>
      <c r="I33" s="162">
        <v>6</v>
      </c>
      <c r="J33" s="163">
        <f t="shared" si="73"/>
        <v>2.1052631578947368E-2</v>
      </c>
      <c r="K33" s="165">
        <f t="shared" si="1"/>
        <v>4.5801526717557252E-2</v>
      </c>
      <c r="L33" s="141">
        <v>5393</v>
      </c>
      <c r="M33" s="162">
        <v>50</v>
      </c>
      <c r="N33" s="163">
        <f t="shared" si="15"/>
        <v>0.17543859649122806</v>
      </c>
      <c r="O33" s="165">
        <f t="shared" si="2"/>
        <v>9.2712775820508065E-3</v>
      </c>
      <c r="P33" s="141">
        <v>4864</v>
      </c>
      <c r="Q33" s="162">
        <v>58</v>
      </c>
      <c r="R33" s="163">
        <f t="shared" si="16"/>
        <v>0.20350877192982456</v>
      </c>
      <c r="S33" s="165">
        <f t="shared" si="3"/>
        <v>1.1924342105263159E-2</v>
      </c>
      <c r="T33" s="141">
        <v>3107</v>
      </c>
      <c r="U33" s="162">
        <v>75</v>
      </c>
      <c r="V33" s="163">
        <f t="shared" si="17"/>
        <v>0.26315789473684209</v>
      </c>
      <c r="W33" s="165">
        <f t="shared" si="4"/>
        <v>2.4139040875442549E-2</v>
      </c>
      <c r="X33" s="141">
        <v>1519</v>
      </c>
      <c r="Y33" s="162">
        <v>55</v>
      </c>
      <c r="Z33" s="163">
        <f t="shared" si="18"/>
        <v>0.19298245614035087</v>
      </c>
      <c r="AA33" s="165">
        <f t="shared" si="5"/>
        <v>3.6208031599736672E-2</v>
      </c>
      <c r="AB33" s="141">
        <v>592</v>
      </c>
      <c r="AC33" s="162">
        <v>39</v>
      </c>
      <c r="AD33" s="163">
        <f t="shared" si="19"/>
        <v>0.1368421052631579</v>
      </c>
      <c r="AE33" s="165">
        <f t="shared" si="6"/>
        <v>6.5878378378378372E-2</v>
      </c>
      <c r="AF33" s="141">
        <f t="shared" si="20"/>
        <v>15649</v>
      </c>
      <c r="AG33" s="162">
        <f t="shared" si="21"/>
        <v>285</v>
      </c>
      <c r="AH33" s="163">
        <f t="shared" si="22"/>
        <v>1</v>
      </c>
      <c r="AI33" s="165">
        <f t="shared" si="23"/>
        <v>1.8212026327560867E-2</v>
      </c>
      <c r="AL33" s="161">
        <v>29</v>
      </c>
      <c r="AM33" s="96" t="s">
        <v>39</v>
      </c>
      <c r="AN33" s="141">
        <v>55</v>
      </c>
      <c r="AO33" s="162">
        <v>1</v>
      </c>
      <c r="AP33" s="163">
        <f t="shared" si="24"/>
        <v>3.246753246753247E-3</v>
      </c>
      <c r="AQ33" s="165">
        <f t="shared" si="7"/>
        <v>1.8181818181818181E-2</v>
      </c>
      <c r="AR33" s="141">
        <v>133</v>
      </c>
      <c r="AS33" s="162">
        <v>9</v>
      </c>
      <c r="AT33" s="163">
        <f t="shared" si="74"/>
        <v>2.922077922077922E-2</v>
      </c>
      <c r="AU33" s="165">
        <f t="shared" si="8"/>
        <v>6.7669172932330823E-2</v>
      </c>
      <c r="AV33" s="141">
        <v>5585</v>
      </c>
      <c r="AW33" s="162">
        <v>57</v>
      </c>
      <c r="AX33" s="163">
        <f t="shared" si="25"/>
        <v>0.18506493506493507</v>
      </c>
      <c r="AY33" s="165">
        <f t="shared" si="9"/>
        <v>1.0205908683974934E-2</v>
      </c>
      <c r="AZ33" s="141">
        <v>4558</v>
      </c>
      <c r="BA33" s="162">
        <v>73</v>
      </c>
      <c r="BB33" s="163">
        <f t="shared" si="26"/>
        <v>0.23701298701298701</v>
      </c>
      <c r="BC33" s="165">
        <f t="shared" si="10"/>
        <v>1.6015796401930672E-2</v>
      </c>
      <c r="BD33" s="141">
        <v>2919</v>
      </c>
      <c r="BE33" s="162">
        <v>73</v>
      </c>
      <c r="BF33" s="163">
        <f t="shared" si="27"/>
        <v>0.23701298701298701</v>
      </c>
      <c r="BG33" s="165">
        <f t="shared" si="11"/>
        <v>2.5008564576909902E-2</v>
      </c>
      <c r="BH33" s="141">
        <v>1379</v>
      </c>
      <c r="BI33" s="162">
        <v>51</v>
      </c>
      <c r="BJ33" s="163">
        <f t="shared" si="28"/>
        <v>0.16558441558441558</v>
      </c>
      <c r="BK33" s="165">
        <f t="shared" si="12"/>
        <v>3.698332124728064E-2</v>
      </c>
      <c r="BL33" s="141">
        <v>543</v>
      </c>
      <c r="BM33" s="162">
        <v>44</v>
      </c>
      <c r="BN33" s="163">
        <f t="shared" si="29"/>
        <v>0.14285714285714285</v>
      </c>
      <c r="BO33" s="165">
        <f t="shared" si="13"/>
        <v>8.1031307550644568E-2</v>
      </c>
      <c r="BP33" s="141">
        <f t="shared" si="30"/>
        <v>15172</v>
      </c>
      <c r="BQ33" s="162">
        <f t="shared" si="30"/>
        <v>308</v>
      </c>
      <c r="BR33" s="163">
        <f t="shared" si="31"/>
        <v>1</v>
      </c>
      <c r="BS33" s="165">
        <f t="shared" si="32"/>
        <v>2.0300553651463223E-2</v>
      </c>
      <c r="BT33" s="232">
        <v>29</v>
      </c>
      <c r="BU33" s="97" t="s">
        <v>39</v>
      </c>
      <c r="BV33" s="179">
        <f t="shared" si="33"/>
        <v>7.0175438596491229E-3</v>
      </c>
      <c r="BW33" s="179">
        <f t="shared" si="34"/>
        <v>3.246753246753247E-3</v>
      </c>
      <c r="BX33" s="233">
        <f t="shared" si="35"/>
        <v>0.4</v>
      </c>
      <c r="BY33" s="179">
        <f t="shared" si="36"/>
        <v>2.1052631578947368E-2</v>
      </c>
      <c r="BZ33" s="179">
        <f t="shared" si="37"/>
        <v>2.922077922077922E-2</v>
      </c>
      <c r="CA33" s="233">
        <f t="shared" si="38"/>
        <v>-0.8</v>
      </c>
      <c r="CB33" s="179">
        <f t="shared" si="39"/>
        <v>0.17543859649122806</v>
      </c>
      <c r="CC33" s="179">
        <f t="shared" si="40"/>
        <v>0.18506493506493507</v>
      </c>
      <c r="CD33" s="233">
        <f t="shared" si="41"/>
        <v>-1.0000000000000009</v>
      </c>
      <c r="CE33" s="179">
        <f t="shared" si="42"/>
        <v>0.20350877192982456</v>
      </c>
      <c r="CF33" s="179">
        <f t="shared" si="43"/>
        <v>0.23701298701298701</v>
      </c>
      <c r="CG33" s="233">
        <f t="shared" si="44"/>
        <v>-3.3000000000000003</v>
      </c>
      <c r="CH33" s="179">
        <f t="shared" si="76"/>
        <v>0.26315789473684209</v>
      </c>
      <c r="CI33" s="179">
        <f t="shared" si="75"/>
        <v>0.23701298701298701</v>
      </c>
      <c r="CJ33" s="233">
        <f t="shared" si="45"/>
        <v>2.6000000000000023</v>
      </c>
      <c r="CK33" s="179">
        <f t="shared" si="46"/>
        <v>0.19298245614035087</v>
      </c>
      <c r="CL33" s="179">
        <f t="shared" si="47"/>
        <v>0.16558441558441558</v>
      </c>
      <c r="CM33" s="233">
        <f t="shared" si="48"/>
        <v>2.6999999999999997</v>
      </c>
      <c r="CN33" s="179">
        <f t="shared" si="49"/>
        <v>0.1368421052631579</v>
      </c>
      <c r="CO33" s="179">
        <f t="shared" si="50"/>
        <v>0.14285714285714285</v>
      </c>
      <c r="CP33" s="233">
        <f t="shared" si="51"/>
        <v>-0.59999999999999776</v>
      </c>
      <c r="CR33" s="179">
        <f t="shared" si="52"/>
        <v>8.3051930272884916E-3</v>
      </c>
      <c r="CS33" s="179">
        <f t="shared" si="53"/>
        <v>1.0342541436464089E-2</v>
      </c>
      <c r="CT33" s="233">
        <f t="shared" si="54"/>
        <v>-0.2</v>
      </c>
      <c r="CU33" s="179">
        <f t="shared" si="55"/>
        <v>2.3911654649995437E-2</v>
      </c>
      <c r="CV33" s="179">
        <f t="shared" si="56"/>
        <v>2.2983425414364642E-2</v>
      </c>
      <c r="CW33" s="233">
        <f t="shared" si="57"/>
        <v>0.10000000000000009</v>
      </c>
      <c r="CX33" s="179">
        <f t="shared" si="58"/>
        <v>0.1657387971159989</v>
      </c>
      <c r="CY33" s="179">
        <f t="shared" si="59"/>
        <v>0.17834254143646408</v>
      </c>
      <c r="CZ33" s="233">
        <f t="shared" si="60"/>
        <v>-1.1999999999999984</v>
      </c>
      <c r="DA33" s="179">
        <f t="shared" si="61"/>
        <v>0.24062243314775941</v>
      </c>
      <c r="DB33" s="179">
        <f t="shared" si="62"/>
        <v>0.23849723756906077</v>
      </c>
      <c r="DC33" s="233">
        <f t="shared" si="63"/>
        <v>0.30000000000000027</v>
      </c>
      <c r="DD33" s="179">
        <f t="shared" si="64"/>
        <v>0.2691886465273341</v>
      </c>
      <c r="DE33" s="179">
        <f t="shared" si="65"/>
        <v>0.2665635359116022</v>
      </c>
      <c r="DF33" s="233">
        <f t="shared" si="66"/>
        <v>0.20000000000000018</v>
      </c>
      <c r="DG33" s="179">
        <f t="shared" si="67"/>
        <v>0.18951355297983025</v>
      </c>
      <c r="DH33" s="179">
        <f t="shared" si="68"/>
        <v>0.18744751381215469</v>
      </c>
      <c r="DI33" s="233">
        <f t="shared" si="69"/>
        <v>0.30000000000000027</v>
      </c>
      <c r="DJ33" s="179">
        <f t="shared" si="70"/>
        <v>0.10271972255179337</v>
      </c>
      <c r="DK33" s="179">
        <f t="shared" si="71"/>
        <v>9.5823204419889507E-2</v>
      </c>
      <c r="DL33" s="233">
        <f t="shared" si="72"/>
        <v>0.69999999999999929</v>
      </c>
      <c r="DM33" s="207">
        <v>0</v>
      </c>
    </row>
    <row r="34" spans="1:117">
      <c r="A34" s="99"/>
      <c r="B34" s="161">
        <v>30</v>
      </c>
      <c r="C34" s="96" t="s">
        <v>40</v>
      </c>
      <c r="D34" s="141">
        <v>55</v>
      </c>
      <c r="E34" s="162">
        <v>3</v>
      </c>
      <c r="F34" s="163">
        <f t="shared" si="14"/>
        <v>7.832898172323759E-3</v>
      </c>
      <c r="G34" s="165">
        <f t="shared" si="0"/>
        <v>5.4545454545454543E-2</v>
      </c>
      <c r="H34" s="141">
        <v>146</v>
      </c>
      <c r="I34" s="162">
        <v>8</v>
      </c>
      <c r="J34" s="163">
        <f t="shared" si="73"/>
        <v>2.0887728459530026E-2</v>
      </c>
      <c r="K34" s="165">
        <f t="shared" si="1"/>
        <v>5.4794520547945202E-2</v>
      </c>
      <c r="L34" s="141">
        <v>7010</v>
      </c>
      <c r="M34" s="162">
        <v>57</v>
      </c>
      <c r="N34" s="163">
        <f t="shared" si="15"/>
        <v>0.14882506527415143</v>
      </c>
      <c r="O34" s="165">
        <f t="shared" si="2"/>
        <v>8.1312410841654775E-3</v>
      </c>
      <c r="P34" s="141">
        <v>6395</v>
      </c>
      <c r="Q34" s="162">
        <v>92</v>
      </c>
      <c r="R34" s="163">
        <f t="shared" si="16"/>
        <v>0.24020887728459531</v>
      </c>
      <c r="S34" s="165">
        <f t="shared" si="3"/>
        <v>1.4386239249413605E-2</v>
      </c>
      <c r="T34" s="141">
        <v>4336</v>
      </c>
      <c r="U34" s="162">
        <v>103</v>
      </c>
      <c r="V34" s="163">
        <f t="shared" si="17"/>
        <v>0.2689295039164491</v>
      </c>
      <c r="W34" s="165">
        <f t="shared" si="4"/>
        <v>2.3754612546125462E-2</v>
      </c>
      <c r="X34" s="141">
        <v>2088</v>
      </c>
      <c r="Y34" s="162">
        <v>71</v>
      </c>
      <c r="Z34" s="163">
        <f t="shared" si="18"/>
        <v>0.18537859007832899</v>
      </c>
      <c r="AA34" s="165">
        <f t="shared" si="5"/>
        <v>3.4003831417624523E-2</v>
      </c>
      <c r="AB34" s="141">
        <v>877</v>
      </c>
      <c r="AC34" s="162">
        <v>49</v>
      </c>
      <c r="AD34" s="163">
        <f t="shared" si="19"/>
        <v>0.12793733681462141</v>
      </c>
      <c r="AE34" s="165">
        <f t="shared" si="6"/>
        <v>5.5872291904218926E-2</v>
      </c>
      <c r="AF34" s="141">
        <f t="shared" si="20"/>
        <v>20907</v>
      </c>
      <c r="AG34" s="162">
        <f t="shared" si="21"/>
        <v>383</v>
      </c>
      <c r="AH34" s="163">
        <f t="shared" si="22"/>
        <v>1</v>
      </c>
      <c r="AI34" s="165">
        <f t="shared" si="23"/>
        <v>1.8319223226670494E-2</v>
      </c>
      <c r="AL34" s="161">
        <v>30</v>
      </c>
      <c r="AM34" s="96" t="s">
        <v>40</v>
      </c>
      <c r="AN34" s="141">
        <v>78</v>
      </c>
      <c r="AO34" s="162">
        <v>2</v>
      </c>
      <c r="AP34" s="163">
        <f t="shared" si="24"/>
        <v>5.0890585241730284E-3</v>
      </c>
      <c r="AQ34" s="165">
        <f t="shared" si="7"/>
        <v>2.564102564102564E-2</v>
      </c>
      <c r="AR34" s="141">
        <v>144</v>
      </c>
      <c r="AS34" s="162">
        <v>6</v>
      </c>
      <c r="AT34" s="163">
        <f t="shared" si="74"/>
        <v>1.5267175572519083E-2</v>
      </c>
      <c r="AU34" s="165">
        <f t="shared" si="8"/>
        <v>4.1666666666666664E-2</v>
      </c>
      <c r="AV34" s="141">
        <v>7229</v>
      </c>
      <c r="AW34" s="162">
        <v>54</v>
      </c>
      <c r="AX34" s="163">
        <f t="shared" si="25"/>
        <v>0.13740458015267176</v>
      </c>
      <c r="AY34" s="165">
        <f t="shared" si="9"/>
        <v>7.4699128510167384E-3</v>
      </c>
      <c r="AZ34" s="141">
        <v>6012</v>
      </c>
      <c r="BA34" s="162">
        <v>102</v>
      </c>
      <c r="BB34" s="163">
        <f t="shared" si="26"/>
        <v>0.25954198473282442</v>
      </c>
      <c r="BC34" s="165">
        <f t="shared" si="10"/>
        <v>1.6966067864271458E-2</v>
      </c>
      <c r="BD34" s="141">
        <v>4062</v>
      </c>
      <c r="BE34" s="162">
        <v>108</v>
      </c>
      <c r="BF34" s="163">
        <f t="shared" si="27"/>
        <v>0.27480916030534353</v>
      </c>
      <c r="BG34" s="165">
        <f t="shared" si="11"/>
        <v>2.6587887740029542E-2</v>
      </c>
      <c r="BH34" s="141">
        <v>2050</v>
      </c>
      <c r="BI34" s="162">
        <v>81</v>
      </c>
      <c r="BJ34" s="163">
        <f t="shared" si="28"/>
        <v>0.20610687022900764</v>
      </c>
      <c r="BK34" s="165">
        <f t="shared" si="12"/>
        <v>3.951219512195122E-2</v>
      </c>
      <c r="BL34" s="141">
        <v>752</v>
      </c>
      <c r="BM34" s="162">
        <v>40</v>
      </c>
      <c r="BN34" s="163">
        <f t="shared" si="29"/>
        <v>0.10178117048346055</v>
      </c>
      <c r="BO34" s="165">
        <f t="shared" si="13"/>
        <v>5.3191489361702128E-2</v>
      </c>
      <c r="BP34" s="141">
        <f t="shared" si="30"/>
        <v>20327</v>
      </c>
      <c r="BQ34" s="162">
        <f t="shared" si="30"/>
        <v>393</v>
      </c>
      <c r="BR34" s="163">
        <f t="shared" si="31"/>
        <v>1</v>
      </c>
      <c r="BS34" s="165">
        <f t="shared" si="32"/>
        <v>1.933389088404585E-2</v>
      </c>
      <c r="BT34" s="232">
        <v>30</v>
      </c>
      <c r="BU34" s="97" t="s">
        <v>40</v>
      </c>
      <c r="BV34" s="179">
        <f t="shared" si="33"/>
        <v>7.832898172323759E-3</v>
      </c>
      <c r="BW34" s="179">
        <f t="shared" si="34"/>
        <v>5.0890585241730284E-3</v>
      </c>
      <c r="BX34" s="233">
        <f t="shared" si="35"/>
        <v>0.3</v>
      </c>
      <c r="BY34" s="179">
        <f t="shared" si="36"/>
        <v>2.0887728459530026E-2</v>
      </c>
      <c r="BZ34" s="179">
        <f t="shared" si="37"/>
        <v>1.5267175572519083E-2</v>
      </c>
      <c r="CA34" s="233">
        <f t="shared" si="38"/>
        <v>0.6000000000000002</v>
      </c>
      <c r="CB34" s="179">
        <f t="shared" si="39"/>
        <v>0.14882506527415143</v>
      </c>
      <c r="CC34" s="179">
        <f t="shared" si="40"/>
        <v>0.13740458015267176</v>
      </c>
      <c r="CD34" s="233">
        <f t="shared" si="41"/>
        <v>1.1999999999999984</v>
      </c>
      <c r="CE34" s="179">
        <f t="shared" si="42"/>
        <v>0.24020887728459531</v>
      </c>
      <c r="CF34" s="179">
        <f t="shared" si="43"/>
        <v>0.25954198473282442</v>
      </c>
      <c r="CG34" s="233">
        <f t="shared" si="44"/>
        <v>-2.0000000000000018</v>
      </c>
      <c r="CH34" s="179">
        <f t="shared" si="76"/>
        <v>0.2689295039164491</v>
      </c>
      <c r="CI34" s="179">
        <f t="shared" si="75"/>
        <v>0.27480916030534353</v>
      </c>
      <c r="CJ34" s="233">
        <f t="shared" si="45"/>
        <v>-0.60000000000000053</v>
      </c>
      <c r="CK34" s="179">
        <f t="shared" si="46"/>
        <v>0.18537859007832899</v>
      </c>
      <c r="CL34" s="179">
        <f t="shared" si="47"/>
        <v>0.20610687022900764</v>
      </c>
      <c r="CM34" s="233">
        <f t="shared" si="48"/>
        <v>-2.0999999999999992</v>
      </c>
      <c r="CN34" s="179">
        <f t="shared" si="49"/>
        <v>0.12793733681462141</v>
      </c>
      <c r="CO34" s="179">
        <f t="shared" si="50"/>
        <v>0.10178117048346055</v>
      </c>
      <c r="CP34" s="233">
        <f t="shared" si="51"/>
        <v>2.600000000000001</v>
      </c>
      <c r="CR34" s="179">
        <f t="shared" si="52"/>
        <v>8.3051930272884916E-3</v>
      </c>
      <c r="CS34" s="179">
        <f t="shared" si="53"/>
        <v>1.0342541436464089E-2</v>
      </c>
      <c r="CT34" s="233">
        <f t="shared" si="54"/>
        <v>-0.2</v>
      </c>
      <c r="CU34" s="179">
        <f t="shared" si="55"/>
        <v>2.3911654649995437E-2</v>
      </c>
      <c r="CV34" s="179">
        <f t="shared" si="56"/>
        <v>2.2983425414364642E-2</v>
      </c>
      <c r="CW34" s="233">
        <f t="shared" si="57"/>
        <v>0.10000000000000009</v>
      </c>
      <c r="CX34" s="179">
        <f t="shared" si="58"/>
        <v>0.1657387971159989</v>
      </c>
      <c r="CY34" s="179">
        <f t="shared" si="59"/>
        <v>0.17834254143646408</v>
      </c>
      <c r="CZ34" s="233">
        <f t="shared" si="60"/>
        <v>-1.1999999999999984</v>
      </c>
      <c r="DA34" s="179">
        <f t="shared" si="61"/>
        <v>0.24062243314775941</v>
      </c>
      <c r="DB34" s="179">
        <f t="shared" si="62"/>
        <v>0.23849723756906077</v>
      </c>
      <c r="DC34" s="233">
        <f t="shared" si="63"/>
        <v>0.30000000000000027</v>
      </c>
      <c r="DD34" s="179">
        <f t="shared" si="64"/>
        <v>0.2691886465273341</v>
      </c>
      <c r="DE34" s="179">
        <f t="shared" si="65"/>
        <v>0.2665635359116022</v>
      </c>
      <c r="DF34" s="233">
        <f t="shared" si="66"/>
        <v>0.20000000000000018</v>
      </c>
      <c r="DG34" s="179">
        <f t="shared" si="67"/>
        <v>0.18951355297983025</v>
      </c>
      <c r="DH34" s="179">
        <f t="shared" si="68"/>
        <v>0.18744751381215469</v>
      </c>
      <c r="DI34" s="233">
        <f t="shared" si="69"/>
        <v>0.30000000000000027</v>
      </c>
      <c r="DJ34" s="179">
        <f t="shared" si="70"/>
        <v>0.10271972255179337</v>
      </c>
      <c r="DK34" s="179">
        <f t="shared" si="71"/>
        <v>9.5823204419889507E-2</v>
      </c>
      <c r="DL34" s="233">
        <f t="shared" si="72"/>
        <v>0.69999999999999929</v>
      </c>
      <c r="DM34" s="207">
        <v>0</v>
      </c>
    </row>
    <row r="35" spans="1:117">
      <c r="A35" s="99"/>
      <c r="B35" s="161">
        <v>31</v>
      </c>
      <c r="C35" s="96" t="s">
        <v>41</v>
      </c>
      <c r="D35" s="142">
        <v>103</v>
      </c>
      <c r="E35" s="145">
        <v>7</v>
      </c>
      <c r="F35" s="163">
        <f t="shared" si="14"/>
        <v>1.1744966442953021E-2</v>
      </c>
      <c r="G35" s="165">
        <f t="shared" si="0"/>
        <v>6.7961165048543687E-2</v>
      </c>
      <c r="H35" s="142">
        <v>315</v>
      </c>
      <c r="I35" s="145">
        <v>21</v>
      </c>
      <c r="J35" s="163">
        <f t="shared" si="73"/>
        <v>3.5234899328859058E-2</v>
      </c>
      <c r="K35" s="165">
        <f t="shared" si="1"/>
        <v>6.6666666666666666E-2</v>
      </c>
      <c r="L35" s="142">
        <v>10543</v>
      </c>
      <c r="M35" s="145">
        <v>86</v>
      </c>
      <c r="N35" s="163">
        <f t="shared" si="15"/>
        <v>0.14429530201342283</v>
      </c>
      <c r="O35" s="165">
        <f t="shared" si="2"/>
        <v>8.1570710423977989E-3</v>
      </c>
      <c r="P35" s="142">
        <v>8783</v>
      </c>
      <c r="Q35" s="145">
        <v>139</v>
      </c>
      <c r="R35" s="163">
        <f t="shared" si="16"/>
        <v>0.23322147651006711</v>
      </c>
      <c r="S35" s="165">
        <f t="shared" si="3"/>
        <v>1.5826027553227828E-2</v>
      </c>
      <c r="T35" s="142">
        <v>5035</v>
      </c>
      <c r="U35" s="145">
        <v>150</v>
      </c>
      <c r="V35" s="163">
        <f t="shared" si="17"/>
        <v>0.25167785234899331</v>
      </c>
      <c r="W35" s="165">
        <f t="shared" si="4"/>
        <v>2.9791459781529295E-2</v>
      </c>
      <c r="X35" s="142">
        <v>2234</v>
      </c>
      <c r="Y35" s="145">
        <v>123</v>
      </c>
      <c r="Z35" s="163">
        <f t="shared" si="18"/>
        <v>0.2063758389261745</v>
      </c>
      <c r="AA35" s="165">
        <f t="shared" si="5"/>
        <v>5.505819158460161E-2</v>
      </c>
      <c r="AB35" s="142">
        <v>872</v>
      </c>
      <c r="AC35" s="145">
        <v>70</v>
      </c>
      <c r="AD35" s="163">
        <f t="shared" si="19"/>
        <v>0.1174496644295302</v>
      </c>
      <c r="AE35" s="165">
        <f t="shared" si="6"/>
        <v>8.027522935779817E-2</v>
      </c>
      <c r="AF35" s="142">
        <f t="shared" si="20"/>
        <v>27885</v>
      </c>
      <c r="AG35" s="145">
        <f t="shared" si="21"/>
        <v>596</v>
      </c>
      <c r="AH35" s="163">
        <f t="shared" si="22"/>
        <v>1</v>
      </c>
      <c r="AI35" s="165">
        <f t="shared" si="23"/>
        <v>2.137349829657522E-2</v>
      </c>
      <c r="AL35" s="161">
        <v>31</v>
      </c>
      <c r="AM35" s="96" t="s">
        <v>41</v>
      </c>
      <c r="AN35" s="142">
        <v>126</v>
      </c>
      <c r="AO35" s="145">
        <v>10</v>
      </c>
      <c r="AP35" s="163">
        <f t="shared" si="24"/>
        <v>1.5873015873015872E-2</v>
      </c>
      <c r="AQ35" s="165">
        <f t="shared" si="7"/>
        <v>7.9365079365079361E-2</v>
      </c>
      <c r="AR35" s="142">
        <v>324</v>
      </c>
      <c r="AS35" s="145">
        <v>15</v>
      </c>
      <c r="AT35" s="163">
        <f t="shared" si="74"/>
        <v>2.3809523809523808E-2</v>
      </c>
      <c r="AU35" s="165">
        <f t="shared" si="8"/>
        <v>4.6296296296296294E-2</v>
      </c>
      <c r="AV35" s="142">
        <v>10691</v>
      </c>
      <c r="AW35" s="145">
        <v>96</v>
      </c>
      <c r="AX35" s="163">
        <f t="shared" si="25"/>
        <v>0.15238095238095239</v>
      </c>
      <c r="AY35" s="165">
        <f t="shared" si="9"/>
        <v>8.9795154803105418E-3</v>
      </c>
      <c r="AZ35" s="142">
        <v>7970</v>
      </c>
      <c r="BA35" s="145">
        <v>156</v>
      </c>
      <c r="BB35" s="163">
        <f t="shared" si="26"/>
        <v>0.24761904761904763</v>
      </c>
      <c r="BC35" s="165">
        <f t="shared" si="10"/>
        <v>1.957340025094103E-2</v>
      </c>
      <c r="BD35" s="142">
        <v>4634</v>
      </c>
      <c r="BE35" s="145">
        <v>167</v>
      </c>
      <c r="BF35" s="163">
        <f t="shared" si="27"/>
        <v>0.26507936507936508</v>
      </c>
      <c r="BG35" s="165">
        <f t="shared" si="11"/>
        <v>3.6037980146741477E-2</v>
      </c>
      <c r="BH35" s="142">
        <v>2064</v>
      </c>
      <c r="BI35" s="145">
        <v>112</v>
      </c>
      <c r="BJ35" s="163">
        <f t="shared" si="28"/>
        <v>0.17777777777777778</v>
      </c>
      <c r="BK35" s="165">
        <f t="shared" si="12"/>
        <v>5.4263565891472867E-2</v>
      </c>
      <c r="BL35" s="142">
        <v>750</v>
      </c>
      <c r="BM35" s="145">
        <v>74</v>
      </c>
      <c r="BN35" s="163">
        <f t="shared" si="29"/>
        <v>0.11746031746031746</v>
      </c>
      <c r="BO35" s="165">
        <f t="shared" si="13"/>
        <v>9.8666666666666666E-2</v>
      </c>
      <c r="BP35" s="142">
        <f t="shared" si="30"/>
        <v>26559</v>
      </c>
      <c r="BQ35" s="145">
        <f t="shared" si="30"/>
        <v>630</v>
      </c>
      <c r="BR35" s="163">
        <f t="shared" si="31"/>
        <v>1</v>
      </c>
      <c r="BS35" s="165">
        <f t="shared" si="32"/>
        <v>2.3720772619451033E-2</v>
      </c>
      <c r="BT35" s="232">
        <v>31</v>
      </c>
      <c r="BU35" s="97" t="s">
        <v>41</v>
      </c>
      <c r="BV35" s="179">
        <f t="shared" si="33"/>
        <v>1.1744966442953021E-2</v>
      </c>
      <c r="BW35" s="179">
        <f t="shared" si="34"/>
        <v>1.5873015873015872E-2</v>
      </c>
      <c r="BX35" s="233">
        <f t="shared" si="35"/>
        <v>-0.4</v>
      </c>
      <c r="BY35" s="179">
        <f t="shared" si="36"/>
        <v>3.5234899328859058E-2</v>
      </c>
      <c r="BZ35" s="179">
        <f t="shared" si="37"/>
        <v>2.3809523809523808E-2</v>
      </c>
      <c r="CA35" s="233">
        <f t="shared" si="38"/>
        <v>1.1000000000000003</v>
      </c>
      <c r="CB35" s="179">
        <f t="shared" si="39"/>
        <v>0.14429530201342283</v>
      </c>
      <c r="CC35" s="179">
        <f t="shared" si="40"/>
        <v>0.15238095238095239</v>
      </c>
      <c r="CD35" s="233">
        <f t="shared" si="41"/>
        <v>-0.80000000000000071</v>
      </c>
      <c r="CE35" s="179">
        <f t="shared" si="42"/>
        <v>0.23322147651006711</v>
      </c>
      <c r="CF35" s="179">
        <f t="shared" si="43"/>
        <v>0.24761904761904763</v>
      </c>
      <c r="CG35" s="233">
        <f t="shared" si="44"/>
        <v>-1.4999999999999987</v>
      </c>
      <c r="CH35" s="179">
        <f t="shared" si="76"/>
        <v>0.25167785234899331</v>
      </c>
      <c r="CI35" s="179">
        <f t="shared" si="75"/>
        <v>0.26507936507936508</v>
      </c>
      <c r="CJ35" s="233">
        <f t="shared" si="45"/>
        <v>-1.3000000000000012</v>
      </c>
      <c r="CK35" s="179">
        <f t="shared" si="46"/>
        <v>0.2063758389261745</v>
      </c>
      <c r="CL35" s="179">
        <f t="shared" si="47"/>
        <v>0.17777777777777778</v>
      </c>
      <c r="CM35" s="233">
        <f t="shared" si="48"/>
        <v>2.8</v>
      </c>
      <c r="CN35" s="179">
        <f t="shared" si="49"/>
        <v>0.1174496644295302</v>
      </c>
      <c r="CO35" s="179">
        <f t="shared" si="50"/>
        <v>0.11746031746031746</v>
      </c>
      <c r="CP35" s="233">
        <f t="shared" si="51"/>
        <v>0</v>
      </c>
      <c r="CR35" s="179">
        <f t="shared" si="52"/>
        <v>8.3051930272884916E-3</v>
      </c>
      <c r="CS35" s="179">
        <f t="shared" si="53"/>
        <v>1.0342541436464089E-2</v>
      </c>
      <c r="CT35" s="233">
        <f t="shared" si="54"/>
        <v>-0.2</v>
      </c>
      <c r="CU35" s="179">
        <f t="shared" si="55"/>
        <v>2.3911654649995437E-2</v>
      </c>
      <c r="CV35" s="179">
        <f t="shared" si="56"/>
        <v>2.2983425414364642E-2</v>
      </c>
      <c r="CW35" s="233">
        <f t="shared" si="57"/>
        <v>0.10000000000000009</v>
      </c>
      <c r="CX35" s="179">
        <f t="shared" si="58"/>
        <v>0.1657387971159989</v>
      </c>
      <c r="CY35" s="179">
        <f t="shared" si="59"/>
        <v>0.17834254143646408</v>
      </c>
      <c r="CZ35" s="233">
        <f t="shared" si="60"/>
        <v>-1.1999999999999984</v>
      </c>
      <c r="DA35" s="179">
        <f t="shared" si="61"/>
        <v>0.24062243314775941</v>
      </c>
      <c r="DB35" s="179">
        <f t="shared" si="62"/>
        <v>0.23849723756906077</v>
      </c>
      <c r="DC35" s="233">
        <f t="shared" si="63"/>
        <v>0.30000000000000027</v>
      </c>
      <c r="DD35" s="179">
        <f t="shared" si="64"/>
        <v>0.2691886465273341</v>
      </c>
      <c r="DE35" s="179">
        <f t="shared" si="65"/>
        <v>0.2665635359116022</v>
      </c>
      <c r="DF35" s="233">
        <f t="shared" si="66"/>
        <v>0.20000000000000018</v>
      </c>
      <c r="DG35" s="179">
        <f t="shared" si="67"/>
        <v>0.18951355297983025</v>
      </c>
      <c r="DH35" s="179">
        <f t="shared" si="68"/>
        <v>0.18744751381215469</v>
      </c>
      <c r="DI35" s="233">
        <f t="shared" si="69"/>
        <v>0.30000000000000027</v>
      </c>
      <c r="DJ35" s="179">
        <f t="shared" si="70"/>
        <v>0.10271972255179337</v>
      </c>
      <c r="DK35" s="179">
        <f t="shared" si="71"/>
        <v>9.5823204419889507E-2</v>
      </c>
      <c r="DL35" s="233">
        <f t="shared" si="72"/>
        <v>0.69999999999999929</v>
      </c>
      <c r="DM35" s="207">
        <v>0</v>
      </c>
    </row>
    <row r="36" spans="1:117">
      <c r="A36" s="99"/>
      <c r="B36" s="161">
        <v>32</v>
      </c>
      <c r="C36" s="96" t="s">
        <v>42</v>
      </c>
      <c r="D36" s="143">
        <v>57</v>
      </c>
      <c r="E36" s="166">
        <v>2</v>
      </c>
      <c r="F36" s="163">
        <f t="shared" si="14"/>
        <v>3.5335689045936395E-3</v>
      </c>
      <c r="G36" s="165">
        <f t="shared" si="0"/>
        <v>3.5087719298245612E-2</v>
      </c>
      <c r="H36" s="143">
        <v>196</v>
      </c>
      <c r="I36" s="166">
        <v>11</v>
      </c>
      <c r="J36" s="163">
        <f t="shared" si="73"/>
        <v>1.9434628975265017E-2</v>
      </c>
      <c r="K36" s="165">
        <f t="shared" si="1"/>
        <v>5.6122448979591837E-2</v>
      </c>
      <c r="L36" s="143">
        <v>7985</v>
      </c>
      <c r="M36" s="166">
        <v>82</v>
      </c>
      <c r="N36" s="163">
        <f t="shared" si="15"/>
        <v>0.14487632508833923</v>
      </c>
      <c r="O36" s="165">
        <f t="shared" si="2"/>
        <v>1.0269254852849092E-2</v>
      </c>
      <c r="P36" s="143">
        <v>7423</v>
      </c>
      <c r="Q36" s="166">
        <v>156</v>
      </c>
      <c r="R36" s="163">
        <f t="shared" si="16"/>
        <v>0.2756183745583039</v>
      </c>
      <c r="S36" s="165">
        <f t="shared" si="3"/>
        <v>2.1015761821366025E-2</v>
      </c>
      <c r="T36" s="143">
        <v>4803</v>
      </c>
      <c r="U36" s="166">
        <v>163</v>
      </c>
      <c r="V36" s="163">
        <f t="shared" si="17"/>
        <v>0.28798586572438162</v>
      </c>
      <c r="W36" s="165">
        <f t="shared" si="4"/>
        <v>3.3937122631688528E-2</v>
      </c>
      <c r="X36" s="143">
        <v>2179</v>
      </c>
      <c r="Y36" s="166">
        <v>99</v>
      </c>
      <c r="Z36" s="163">
        <f t="shared" si="18"/>
        <v>0.17491166077738515</v>
      </c>
      <c r="AA36" s="165">
        <f t="shared" si="5"/>
        <v>4.5433685176686556E-2</v>
      </c>
      <c r="AB36" s="143">
        <v>811</v>
      </c>
      <c r="AC36" s="166">
        <v>53</v>
      </c>
      <c r="AD36" s="163">
        <f t="shared" si="19"/>
        <v>9.3639575971731448E-2</v>
      </c>
      <c r="AE36" s="165">
        <f t="shared" si="6"/>
        <v>6.5351418002466091E-2</v>
      </c>
      <c r="AF36" s="143">
        <f t="shared" si="20"/>
        <v>23454</v>
      </c>
      <c r="AG36" s="166">
        <f t="shared" si="21"/>
        <v>566</v>
      </c>
      <c r="AH36" s="163">
        <f t="shared" si="22"/>
        <v>1</v>
      </c>
      <c r="AI36" s="165">
        <f t="shared" si="23"/>
        <v>2.4132344163042552E-2</v>
      </c>
      <c r="AL36" s="161">
        <v>32</v>
      </c>
      <c r="AM36" s="96" t="s">
        <v>42</v>
      </c>
      <c r="AN36" s="143">
        <v>70</v>
      </c>
      <c r="AO36" s="166">
        <v>3</v>
      </c>
      <c r="AP36" s="163">
        <f t="shared" si="24"/>
        <v>5.454545454545455E-3</v>
      </c>
      <c r="AQ36" s="165">
        <f t="shared" si="7"/>
        <v>4.2857142857142858E-2</v>
      </c>
      <c r="AR36" s="143">
        <v>204</v>
      </c>
      <c r="AS36" s="166">
        <v>9</v>
      </c>
      <c r="AT36" s="163">
        <f t="shared" si="74"/>
        <v>1.6363636363636365E-2</v>
      </c>
      <c r="AU36" s="165">
        <f t="shared" si="8"/>
        <v>4.4117647058823532E-2</v>
      </c>
      <c r="AV36" s="143">
        <v>8234</v>
      </c>
      <c r="AW36" s="166">
        <v>81</v>
      </c>
      <c r="AX36" s="163">
        <f t="shared" si="25"/>
        <v>0.14727272727272728</v>
      </c>
      <c r="AY36" s="165">
        <f t="shared" si="9"/>
        <v>9.8372601408792809E-3</v>
      </c>
      <c r="AZ36" s="143">
        <v>7050</v>
      </c>
      <c r="BA36" s="166">
        <v>164</v>
      </c>
      <c r="BB36" s="163">
        <f t="shared" si="26"/>
        <v>0.29818181818181816</v>
      </c>
      <c r="BC36" s="165">
        <f t="shared" si="10"/>
        <v>2.326241134751773E-2</v>
      </c>
      <c r="BD36" s="143">
        <v>4403</v>
      </c>
      <c r="BE36" s="166">
        <v>148</v>
      </c>
      <c r="BF36" s="163">
        <f t="shared" si="27"/>
        <v>0.2690909090909091</v>
      </c>
      <c r="BG36" s="165">
        <f t="shared" si="11"/>
        <v>3.3613445378151259E-2</v>
      </c>
      <c r="BH36" s="143">
        <v>2037</v>
      </c>
      <c r="BI36" s="166">
        <v>88</v>
      </c>
      <c r="BJ36" s="163">
        <f t="shared" si="28"/>
        <v>0.16</v>
      </c>
      <c r="BK36" s="165">
        <f t="shared" si="12"/>
        <v>4.3200785468826705E-2</v>
      </c>
      <c r="BL36" s="143">
        <v>709</v>
      </c>
      <c r="BM36" s="166">
        <v>57</v>
      </c>
      <c r="BN36" s="163">
        <f t="shared" si="29"/>
        <v>0.10363636363636364</v>
      </c>
      <c r="BO36" s="165">
        <f t="shared" si="13"/>
        <v>8.0394922425952045E-2</v>
      </c>
      <c r="BP36" s="143">
        <f t="shared" si="30"/>
        <v>22707</v>
      </c>
      <c r="BQ36" s="166">
        <f t="shared" si="30"/>
        <v>550</v>
      </c>
      <c r="BR36" s="163">
        <f t="shared" si="31"/>
        <v>1</v>
      </c>
      <c r="BS36" s="165">
        <f t="shared" si="32"/>
        <v>2.4221605672259654E-2</v>
      </c>
      <c r="BT36" s="232">
        <v>32</v>
      </c>
      <c r="BU36" s="97" t="s">
        <v>42</v>
      </c>
      <c r="BV36" s="179">
        <f t="shared" si="33"/>
        <v>3.5335689045936395E-3</v>
      </c>
      <c r="BW36" s="179">
        <f t="shared" si="34"/>
        <v>5.454545454545455E-3</v>
      </c>
      <c r="BX36" s="233">
        <f t="shared" si="35"/>
        <v>-0.1</v>
      </c>
      <c r="BY36" s="179">
        <f t="shared" si="36"/>
        <v>1.9434628975265017E-2</v>
      </c>
      <c r="BZ36" s="179">
        <f t="shared" si="37"/>
        <v>1.6363636363636365E-2</v>
      </c>
      <c r="CA36" s="233">
        <f t="shared" si="38"/>
        <v>0.29999999999999993</v>
      </c>
      <c r="CB36" s="179">
        <f t="shared" si="39"/>
        <v>0.14487632508833923</v>
      </c>
      <c r="CC36" s="179">
        <f t="shared" si="40"/>
        <v>0.14727272727272728</v>
      </c>
      <c r="CD36" s="233">
        <f t="shared" si="41"/>
        <v>-0.20000000000000018</v>
      </c>
      <c r="CE36" s="179">
        <f t="shared" si="42"/>
        <v>0.2756183745583039</v>
      </c>
      <c r="CF36" s="179">
        <f t="shared" si="43"/>
        <v>0.29818181818181816</v>
      </c>
      <c r="CG36" s="233">
        <f t="shared" si="44"/>
        <v>-2.1999999999999966</v>
      </c>
      <c r="CH36" s="179">
        <f t="shared" si="76"/>
        <v>0.28798586572438162</v>
      </c>
      <c r="CI36" s="179">
        <f t="shared" si="75"/>
        <v>0.2690909090909091</v>
      </c>
      <c r="CJ36" s="233">
        <f t="shared" si="45"/>
        <v>1.8999999999999961</v>
      </c>
      <c r="CK36" s="179">
        <f t="shared" si="46"/>
        <v>0.17491166077738515</v>
      </c>
      <c r="CL36" s="179">
        <f t="shared" si="47"/>
        <v>0.16</v>
      </c>
      <c r="CM36" s="233">
        <f t="shared" si="48"/>
        <v>1.4999999999999987</v>
      </c>
      <c r="CN36" s="179">
        <f t="shared" si="49"/>
        <v>9.3639575971731448E-2</v>
      </c>
      <c r="CO36" s="179">
        <f t="shared" si="50"/>
        <v>0.10363636363636364</v>
      </c>
      <c r="CP36" s="233">
        <f t="shared" si="51"/>
        <v>-0.99999999999999956</v>
      </c>
      <c r="CR36" s="179">
        <f t="shared" si="52"/>
        <v>8.3051930272884916E-3</v>
      </c>
      <c r="CS36" s="179">
        <f t="shared" si="53"/>
        <v>1.0342541436464089E-2</v>
      </c>
      <c r="CT36" s="233">
        <f t="shared" si="54"/>
        <v>-0.2</v>
      </c>
      <c r="CU36" s="179">
        <f t="shared" si="55"/>
        <v>2.3911654649995437E-2</v>
      </c>
      <c r="CV36" s="179">
        <f t="shared" si="56"/>
        <v>2.2983425414364642E-2</v>
      </c>
      <c r="CW36" s="233">
        <f t="shared" si="57"/>
        <v>0.10000000000000009</v>
      </c>
      <c r="CX36" s="179">
        <f t="shared" si="58"/>
        <v>0.1657387971159989</v>
      </c>
      <c r="CY36" s="179">
        <f t="shared" si="59"/>
        <v>0.17834254143646408</v>
      </c>
      <c r="CZ36" s="233">
        <f t="shared" si="60"/>
        <v>-1.1999999999999984</v>
      </c>
      <c r="DA36" s="179">
        <f t="shared" si="61"/>
        <v>0.24062243314775941</v>
      </c>
      <c r="DB36" s="179">
        <f t="shared" si="62"/>
        <v>0.23849723756906077</v>
      </c>
      <c r="DC36" s="233">
        <f t="shared" si="63"/>
        <v>0.30000000000000027</v>
      </c>
      <c r="DD36" s="179">
        <f t="shared" si="64"/>
        <v>0.2691886465273341</v>
      </c>
      <c r="DE36" s="179">
        <f t="shared" si="65"/>
        <v>0.2665635359116022</v>
      </c>
      <c r="DF36" s="233">
        <f t="shared" si="66"/>
        <v>0.20000000000000018</v>
      </c>
      <c r="DG36" s="179">
        <f t="shared" si="67"/>
        <v>0.18951355297983025</v>
      </c>
      <c r="DH36" s="179">
        <f t="shared" si="68"/>
        <v>0.18744751381215469</v>
      </c>
      <c r="DI36" s="233">
        <f t="shared" si="69"/>
        <v>0.30000000000000027</v>
      </c>
      <c r="DJ36" s="179">
        <f t="shared" si="70"/>
        <v>0.10271972255179337</v>
      </c>
      <c r="DK36" s="179">
        <f t="shared" si="71"/>
        <v>9.5823204419889507E-2</v>
      </c>
      <c r="DL36" s="233">
        <f t="shared" si="72"/>
        <v>0.69999999999999929</v>
      </c>
      <c r="DM36" s="207">
        <v>0</v>
      </c>
    </row>
    <row r="37" spans="1:117">
      <c r="A37" s="99"/>
      <c r="B37" s="161">
        <v>33</v>
      </c>
      <c r="C37" s="96" t="s">
        <v>43</v>
      </c>
      <c r="D37" s="141">
        <v>14</v>
      </c>
      <c r="E37" s="162">
        <v>2</v>
      </c>
      <c r="F37" s="163">
        <f t="shared" si="14"/>
        <v>1.6E-2</v>
      </c>
      <c r="G37" s="165">
        <f t="shared" ref="G37:G68" si="79">IFERROR(E37/D37,0)</f>
        <v>0.14285714285714285</v>
      </c>
      <c r="H37" s="141">
        <v>59</v>
      </c>
      <c r="I37" s="162">
        <v>5</v>
      </c>
      <c r="J37" s="163">
        <f t="shared" si="73"/>
        <v>0.04</v>
      </c>
      <c r="K37" s="165">
        <f t="shared" ref="K37:K68" si="80">IFERROR(I37/H37,0)</f>
        <v>8.4745762711864403E-2</v>
      </c>
      <c r="L37" s="141">
        <v>2533</v>
      </c>
      <c r="M37" s="162">
        <v>20</v>
      </c>
      <c r="N37" s="163">
        <f t="shared" si="15"/>
        <v>0.16</v>
      </c>
      <c r="O37" s="165">
        <f t="shared" ref="O37:O68" si="81">IFERROR(M37/L37,0)</f>
        <v>7.895775759968417E-3</v>
      </c>
      <c r="P37" s="141">
        <v>2046</v>
      </c>
      <c r="Q37" s="162">
        <v>27</v>
      </c>
      <c r="R37" s="163">
        <f t="shared" si="16"/>
        <v>0.216</v>
      </c>
      <c r="S37" s="165">
        <f t="shared" ref="S37:S68" si="82">IFERROR(Q37/P37,0)</f>
        <v>1.3196480938416423E-2</v>
      </c>
      <c r="T37" s="141">
        <v>1181</v>
      </c>
      <c r="U37" s="162">
        <v>33</v>
      </c>
      <c r="V37" s="163">
        <f t="shared" si="17"/>
        <v>0.26400000000000001</v>
      </c>
      <c r="W37" s="165">
        <f t="shared" ref="W37:W68" si="83">IFERROR(U37/T37,0)</f>
        <v>2.7942421676545301E-2</v>
      </c>
      <c r="X37" s="141">
        <v>610</v>
      </c>
      <c r="Y37" s="162">
        <v>24</v>
      </c>
      <c r="Z37" s="163">
        <f t="shared" si="18"/>
        <v>0.192</v>
      </c>
      <c r="AA37" s="165">
        <f t="shared" ref="AA37:AA68" si="84">IFERROR(Y37/X37,0)</f>
        <v>3.9344262295081971E-2</v>
      </c>
      <c r="AB37" s="141">
        <v>237</v>
      </c>
      <c r="AC37" s="162">
        <v>14</v>
      </c>
      <c r="AD37" s="163">
        <f t="shared" si="19"/>
        <v>0.112</v>
      </c>
      <c r="AE37" s="165">
        <f t="shared" ref="AE37:AE68" si="85">IFERROR(AC37/AB37,0)</f>
        <v>5.9071729957805907E-2</v>
      </c>
      <c r="AF37" s="141">
        <f t="shared" si="20"/>
        <v>6680</v>
      </c>
      <c r="AG37" s="162">
        <f t="shared" ref="AG37:AG42" si="86">SUM(E37,I37,M37,Q37,U37,Y37,AC37)</f>
        <v>125</v>
      </c>
      <c r="AH37" s="163">
        <f t="shared" si="22"/>
        <v>1</v>
      </c>
      <c r="AI37" s="165">
        <f t="shared" ref="AI37:AI68" si="87">IFERROR(AG37/AF37,0)</f>
        <v>1.87125748502994E-2</v>
      </c>
      <c r="AL37" s="161">
        <v>33</v>
      </c>
      <c r="AM37" s="96" t="s">
        <v>43</v>
      </c>
      <c r="AN37" s="141">
        <v>19</v>
      </c>
      <c r="AO37" s="162">
        <v>1</v>
      </c>
      <c r="AP37" s="163">
        <f t="shared" si="24"/>
        <v>7.1942446043165471E-3</v>
      </c>
      <c r="AQ37" s="165">
        <f t="shared" si="7"/>
        <v>5.2631578947368418E-2</v>
      </c>
      <c r="AR37" s="141">
        <v>75</v>
      </c>
      <c r="AS37" s="162">
        <v>5</v>
      </c>
      <c r="AT37" s="163">
        <f t="shared" si="74"/>
        <v>3.5971223021582732E-2</v>
      </c>
      <c r="AU37" s="165">
        <f t="shared" si="8"/>
        <v>6.6666666666666666E-2</v>
      </c>
      <c r="AV37" s="141">
        <v>2533</v>
      </c>
      <c r="AW37" s="162">
        <v>21</v>
      </c>
      <c r="AX37" s="163">
        <f t="shared" si="25"/>
        <v>0.15107913669064749</v>
      </c>
      <c r="AY37" s="165">
        <f t="shared" si="9"/>
        <v>8.2905645479668371E-3</v>
      </c>
      <c r="AZ37" s="141">
        <v>1847</v>
      </c>
      <c r="BA37" s="162">
        <v>37</v>
      </c>
      <c r="BB37" s="163">
        <f t="shared" si="26"/>
        <v>0.26618705035971224</v>
      </c>
      <c r="BC37" s="165">
        <f t="shared" si="10"/>
        <v>2.0032485110990796E-2</v>
      </c>
      <c r="BD37" s="141">
        <v>1142</v>
      </c>
      <c r="BE37" s="162">
        <v>35</v>
      </c>
      <c r="BF37" s="163">
        <f t="shared" si="27"/>
        <v>0.25179856115107913</v>
      </c>
      <c r="BG37" s="165">
        <f t="shared" si="11"/>
        <v>3.0647985989492119E-2</v>
      </c>
      <c r="BH37" s="141">
        <v>544</v>
      </c>
      <c r="BI37" s="162">
        <v>27</v>
      </c>
      <c r="BJ37" s="163">
        <f t="shared" si="28"/>
        <v>0.19424460431654678</v>
      </c>
      <c r="BK37" s="165">
        <f t="shared" si="12"/>
        <v>4.9632352941176468E-2</v>
      </c>
      <c r="BL37" s="141">
        <v>210</v>
      </c>
      <c r="BM37" s="162">
        <v>13</v>
      </c>
      <c r="BN37" s="163">
        <f t="shared" si="29"/>
        <v>9.3525179856115109E-2</v>
      </c>
      <c r="BO37" s="165">
        <f t="shared" si="13"/>
        <v>6.1904761904761907E-2</v>
      </c>
      <c r="BP37" s="141">
        <f t="shared" si="30"/>
        <v>6370</v>
      </c>
      <c r="BQ37" s="162">
        <f t="shared" si="30"/>
        <v>139</v>
      </c>
      <c r="BR37" s="163">
        <f t="shared" si="31"/>
        <v>1</v>
      </c>
      <c r="BS37" s="165">
        <f t="shared" si="32"/>
        <v>2.1821036106750392E-2</v>
      </c>
      <c r="BT37" s="232">
        <v>33</v>
      </c>
      <c r="BU37" s="97" t="s">
        <v>43</v>
      </c>
      <c r="BV37" s="179">
        <f t="shared" si="33"/>
        <v>1.6E-2</v>
      </c>
      <c r="BW37" s="179">
        <f t="shared" si="34"/>
        <v>7.1942446043165471E-3</v>
      </c>
      <c r="BX37" s="233">
        <f t="shared" si="35"/>
        <v>0.90000000000000013</v>
      </c>
      <c r="BY37" s="179">
        <f t="shared" si="36"/>
        <v>0.04</v>
      </c>
      <c r="BZ37" s="179">
        <f t="shared" si="37"/>
        <v>3.5971223021582732E-2</v>
      </c>
      <c r="CA37" s="233">
        <f t="shared" si="38"/>
        <v>0.40000000000000036</v>
      </c>
      <c r="CB37" s="179">
        <f t="shared" si="39"/>
        <v>0.16</v>
      </c>
      <c r="CC37" s="179">
        <f t="shared" si="40"/>
        <v>0.15107913669064749</v>
      </c>
      <c r="CD37" s="233">
        <f t="shared" si="41"/>
        <v>0.9000000000000008</v>
      </c>
      <c r="CE37" s="179">
        <f t="shared" si="42"/>
        <v>0.216</v>
      </c>
      <c r="CF37" s="179">
        <f t="shared" si="43"/>
        <v>0.26618705035971224</v>
      </c>
      <c r="CG37" s="233">
        <f t="shared" si="44"/>
        <v>-5.0000000000000018</v>
      </c>
      <c r="CH37" s="179">
        <f t="shared" si="76"/>
        <v>0.26400000000000001</v>
      </c>
      <c r="CI37" s="179">
        <f t="shared" si="75"/>
        <v>0.25179856115107913</v>
      </c>
      <c r="CJ37" s="233">
        <f t="shared" si="45"/>
        <v>1.2000000000000011</v>
      </c>
      <c r="CK37" s="179">
        <f t="shared" si="46"/>
        <v>0.192</v>
      </c>
      <c r="CL37" s="179">
        <f t="shared" si="47"/>
        <v>0.19424460431654678</v>
      </c>
      <c r="CM37" s="233">
        <f t="shared" si="48"/>
        <v>-0.20000000000000018</v>
      </c>
      <c r="CN37" s="179">
        <f t="shared" si="49"/>
        <v>0.112</v>
      </c>
      <c r="CO37" s="179">
        <f t="shared" si="50"/>
        <v>9.3525179856115109E-2</v>
      </c>
      <c r="CP37" s="233">
        <f t="shared" si="51"/>
        <v>1.8000000000000003</v>
      </c>
      <c r="CR37" s="179">
        <f t="shared" si="52"/>
        <v>8.3051930272884916E-3</v>
      </c>
      <c r="CS37" s="179">
        <f t="shared" si="53"/>
        <v>1.0342541436464089E-2</v>
      </c>
      <c r="CT37" s="233">
        <f t="shared" si="54"/>
        <v>-0.2</v>
      </c>
      <c r="CU37" s="179">
        <f t="shared" si="55"/>
        <v>2.3911654649995437E-2</v>
      </c>
      <c r="CV37" s="179">
        <f t="shared" si="56"/>
        <v>2.2983425414364642E-2</v>
      </c>
      <c r="CW37" s="233">
        <f t="shared" si="57"/>
        <v>0.10000000000000009</v>
      </c>
      <c r="CX37" s="179">
        <f t="shared" si="58"/>
        <v>0.1657387971159989</v>
      </c>
      <c r="CY37" s="179">
        <f t="shared" si="59"/>
        <v>0.17834254143646408</v>
      </c>
      <c r="CZ37" s="233">
        <f t="shared" si="60"/>
        <v>-1.1999999999999984</v>
      </c>
      <c r="DA37" s="179">
        <f t="shared" si="61"/>
        <v>0.24062243314775941</v>
      </c>
      <c r="DB37" s="179">
        <f t="shared" si="62"/>
        <v>0.23849723756906077</v>
      </c>
      <c r="DC37" s="233">
        <f t="shared" si="63"/>
        <v>0.30000000000000027</v>
      </c>
      <c r="DD37" s="179">
        <f t="shared" si="64"/>
        <v>0.2691886465273341</v>
      </c>
      <c r="DE37" s="179">
        <f t="shared" si="65"/>
        <v>0.2665635359116022</v>
      </c>
      <c r="DF37" s="233">
        <f t="shared" si="66"/>
        <v>0.20000000000000018</v>
      </c>
      <c r="DG37" s="179">
        <f t="shared" si="67"/>
        <v>0.18951355297983025</v>
      </c>
      <c r="DH37" s="179">
        <f t="shared" si="68"/>
        <v>0.18744751381215469</v>
      </c>
      <c r="DI37" s="233">
        <f t="shared" si="69"/>
        <v>0.30000000000000027</v>
      </c>
      <c r="DJ37" s="179">
        <f t="shared" si="70"/>
        <v>0.10271972255179337</v>
      </c>
      <c r="DK37" s="179">
        <f t="shared" si="71"/>
        <v>9.5823204419889507E-2</v>
      </c>
      <c r="DL37" s="233">
        <f t="shared" si="72"/>
        <v>0.69999999999999929</v>
      </c>
      <c r="DM37" s="207">
        <v>0</v>
      </c>
    </row>
    <row r="38" spans="1:117">
      <c r="A38" s="99"/>
      <c r="B38" s="161">
        <v>34</v>
      </c>
      <c r="C38" s="96" t="s">
        <v>45</v>
      </c>
      <c r="D38" s="141">
        <v>120</v>
      </c>
      <c r="E38" s="162">
        <v>8</v>
      </c>
      <c r="F38" s="163">
        <f t="shared" si="14"/>
        <v>8.3246618106139446E-3</v>
      </c>
      <c r="G38" s="165">
        <f t="shared" si="79"/>
        <v>6.6666666666666666E-2</v>
      </c>
      <c r="H38" s="141">
        <v>258</v>
      </c>
      <c r="I38" s="162">
        <v>18</v>
      </c>
      <c r="J38" s="163">
        <f t="shared" si="73"/>
        <v>1.8730489073881373E-2</v>
      </c>
      <c r="K38" s="165">
        <f t="shared" si="80"/>
        <v>6.9767441860465115E-2</v>
      </c>
      <c r="L38" s="141">
        <v>10340</v>
      </c>
      <c r="M38" s="162">
        <v>125</v>
      </c>
      <c r="N38" s="163">
        <f t="shared" si="15"/>
        <v>0.13007284079084286</v>
      </c>
      <c r="O38" s="165">
        <f t="shared" si="81"/>
        <v>1.2088974854932301E-2</v>
      </c>
      <c r="P38" s="141">
        <v>9098</v>
      </c>
      <c r="Q38" s="162">
        <v>235</v>
      </c>
      <c r="R38" s="163">
        <f t="shared" si="16"/>
        <v>0.24453694068678461</v>
      </c>
      <c r="S38" s="165">
        <f t="shared" si="82"/>
        <v>2.5829852714882393E-2</v>
      </c>
      <c r="T38" s="141">
        <v>6018</v>
      </c>
      <c r="U38" s="162">
        <v>268</v>
      </c>
      <c r="V38" s="163">
        <f t="shared" si="17"/>
        <v>0.27887617065556713</v>
      </c>
      <c r="W38" s="165">
        <f t="shared" si="83"/>
        <v>4.4533067464273844E-2</v>
      </c>
      <c r="X38" s="141">
        <v>2872</v>
      </c>
      <c r="Y38" s="162">
        <v>204</v>
      </c>
      <c r="Z38" s="163">
        <f t="shared" si="18"/>
        <v>0.21227887617065558</v>
      </c>
      <c r="AA38" s="165">
        <f t="shared" si="84"/>
        <v>7.1030640668523673E-2</v>
      </c>
      <c r="AB38" s="141">
        <v>1051</v>
      </c>
      <c r="AC38" s="162">
        <v>103</v>
      </c>
      <c r="AD38" s="163">
        <f t="shared" si="19"/>
        <v>0.10718002081165452</v>
      </c>
      <c r="AE38" s="165">
        <f t="shared" si="85"/>
        <v>9.800190294957184E-2</v>
      </c>
      <c r="AF38" s="141">
        <f t="shared" si="20"/>
        <v>29757</v>
      </c>
      <c r="AG38" s="162">
        <f t="shared" si="86"/>
        <v>961</v>
      </c>
      <c r="AH38" s="163">
        <f t="shared" si="22"/>
        <v>1</v>
      </c>
      <c r="AI38" s="165">
        <f t="shared" si="87"/>
        <v>3.2294922203179081E-2</v>
      </c>
      <c r="AL38" s="161">
        <v>34</v>
      </c>
      <c r="AM38" s="96" t="s">
        <v>45</v>
      </c>
      <c r="AN38" s="141">
        <v>137</v>
      </c>
      <c r="AO38" s="162">
        <v>8</v>
      </c>
      <c r="AP38" s="163">
        <f t="shared" si="24"/>
        <v>8.1053698074974676E-3</v>
      </c>
      <c r="AQ38" s="165">
        <f t="shared" si="7"/>
        <v>5.8394160583941604E-2</v>
      </c>
      <c r="AR38" s="141">
        <v>282</v>
      </c>
      <c r="AS38" s="162">
        <v>20</v>
      </c>
      <c r="AT38" s="163">
        <f t="shared" si="74"/>
        <v>2.0263424518743668E-2</v>
      </c>
      <c r="AU38" s="165">
        <f t="shared" si="8"/>
        <v>7.0921985815602842E-2</v>
      </c>
      <c r="AV38" s="141">
        <v>10633</v>
      </c>
      <c r="AW38" s="162">
        <v>157</v>
      </c>
      <c r="AX38" s="163">
        <f t="shared" si="25"/>
        <v>0.15906788247213779</v>
      </c>
      <c r="AY38" s="165">
        <f t="shared" si="9"/>
        <v>1.4765353145866642E-2</v>
      </c>
      <c r="AZ38" s="141">
        <v>8633</v>
      </c>
      <c r="BA38" s="162">
        <v>247</v>
      </c>
      <c r="BB38" s="163">
        <f t="shared" si="26"/>
        <v>0.25025329280648428</v>
      </c>
      <c r="BC38" s="165">
        <f t="shared" si="10"/>
        <v>2.8611143287385614E-2</v>
      </c>
      <c r="BD38" s="141">
        <v>5701</v>
      </c>
      <c r="BE38" s="162">
        <v>275</v>
      </c>
      <c r="BF38" s="163">
        <f t="shared" si="27"/>
        <v>0.2786220871327254</v>
      </c>
      <c r="BG38" s="165">
        <f t="shared" si="11"/>
        <v>4.8237151376951413E-2</v>
      </c>
      <c r="BH38" s="141">
        <v>2705</v>
      </c>
      <c r="BI38" s="162">
        <v>196</v>
      </c>
      <c r="BJ38" s="163">
        <f t="shared" si="28"/>
        <v>0.19858156028368795</v>
      </c>
      <c r="BK38" s="165">
        <f t="shared" si="12"/>
        <v>7.2458410351201485E-2</v>
      </c>
      <c r="BL38" s="141">
        <v>940</v>
      </c>
      <c r="BM38" s="162">
        <v>84</v>
      </c>
      <c r="BN38" s="163">
        <f t="shared" si="29"/>
        <v>8.5106382978723402E-2</v>
      </c>
      <c r="BO38" s="165">
        <f t="shared" si="13"/>
        <v>8.9361702127659579E-2</v>
      </c>
      <c r="BP38" s="141">
        <f t="shared" si="30"/>
        <v>29031</v>
      </c>
      <c r="BQ38" s="162">
        <f t="shared" si="30"/>
        <v>987</v>
      </c>
      <c r="BR38" s="163">
        <f t="shared" si="31"/>
        <v>1</v>
      </c>
      <c r="BS38" s="165">
        <f t="shared" si="32"/>
        <v>3.3998139919396507E-2</v>
      </c>
      <c r="BT38" s="232">
        <v>34</v>
      </c>
      <c r="BU38" s="97" t="s">
        <v>45</v>
      </c>
      <c r="BV38" s="179">
        <f t="shared" si="33"/>
        <v>8.3246618106139446E-3</v>
      </c>
      <c r="BW38" s="179">
        <f t="shared" si="34"/>
        <v>8.1053698074974676E-3</v>
      </c>
      <c r="BX38" s="233">
        <f t="shared" si="35"/>
        <v>0</v>
      </c>
      <c r="BY38" s="179">
        <f t="shared" si="36"/>
        <v>1.8730489073881373E-2</v>
      </c>
      <c r="BZ38" s="179">
        <f t="shared" si="37"/>
        <v>2.0263424518743668E-2</v>
      </c>
      <c r="CA38" s="233">
        <f t="shared" si="38"/>
        <v>-0.10000000000000009</v>
      </c>
      <c r="CB38" s="179">
        <f t="shared" si="39"/>
        <v>0.13007284079084286</v>
      </c>
      <c r="CC38" s="179">
        <f t="shared" si="40"/>
        <v>0.15906788247213779</v>
      </c>
      <c r="CD38" s="233">
        <f t="shared" si="41"/>
        <v>-2.9</v>
      </c>
      <c r="CE38" s="179">
        <f t="shared" si="42"/>
        <v>0.24453694068678461</v>
      </c>
      <c r="CF38" s="179">
        <f t="shared" si="43"/>
        <v>0.25025329280648428</v>
      </c>
      <c r="CG38" s="233">
        <f t="shared" si="44"/>
        <v>-0.50000000000000044</v>
      </c>
      <c r="CH38" s="179">
        <f t="shared" si="76"/>
        <v>0.27887617065556713</v>
      </c>
      <c r="CI38" s="179">
        <f t="shared" si="75"/>
        <v>0.2786220871327254</v>
      </c>
      <c r="CJ38" s="233">
        <f t="shared" si="45"/>
        <v>0</v>
      </c>
      <c r="CK38" s="179">
        <f t="shared" si="46"/>
        <v>0.21227887617065558</v>
      </c>
      <c r="CL38" s="179">
        <f t="shared" si="47"/>
        <v>0.19858156028368795</v>
      </c>
      <c r="CM38" s="233">
        <f t="shared" si="48"/>
        <v>1.2999999999999985</v>
      </c>
      <c r="CN38" s="179">
        <f t="shared" si="49"/>
        <v>0.10718002081165452</v>
      </c>
      <c r="CO38" s="179">
        <f t="shared" si="50"/>
        <v>8.5106382978723402E-2</v>
      </c>
      <c r="CP38" s="233">
        <f t="shared" si="51"/>
        <v>2.1999999999999993</v>
      </c>
      <c r="CR38" s="179">
        <f t="shared" si="52"/>
        <v>8.3051930272884916E-3</v>
      </c>
      <c r="CS38" s="179">
        <f t="shared" si="53"/>
        <v>1.0342541436464089E-2</v>
      </c>
      <c r="CT38" s="233">
        <f t="shared" si="54"/>
        <v>-0.2</v>
      </c>
      <c r="CU38" s="179">
        <f t="shared" si="55"/>
        <v>2.3911654649995437E-2</v>
      </c>
      <c r="CV38" s="179">
        <f t="shared" si="56"/>
        <v>2.2983425414364642E-2</v>
      </c>
      <c r="CW38" s="233">
        <f t="shared" si="57"/>
        <v>0.10000000000000009</v>
      </c>
      <c r="CX38" s="179">
        <f t="shared" si="58"/>
        <v>0.1657387971159989</v>
      </c>
      <c r="CY38" s="179">
        <f t="shared" si="59"/>
        <v>0.17834254143646408</v>
      </c>
      <c r="CZ38" s="233">
        <f t="shared" si="60"/>
        <v>-1.1999999999999984</v>
      </c>
      <c r="DA38" s="179">
        <f t="shared" si="61"/>
        <v>0.24062243314775941</v>
      </c>
      <c r="DB38" s="179">
        <f t="shared" si="62"/>
        <v>0.23849723756906077</v>
      </c>
      <c r="DC38" s="233">
        <f t="shared" si="63"/>
        <v>0.30000000000000027</v>
      </c>
      <c r="DD38" s="179">
        <f t="shared" si="64"/>
        <v>0.2691886465273341</v>
      </c>
      <c r="DE38" s="179">
        <f t="shared" si="65"/>
        <v>0.2665635359116022</v>
      </c>
      <c r="DF38" s="233">
        <f t="shared" si="66"/>
        <v>0.20000000000000018</v>
      </c>
      <c r="DG38" s="179">
        <f t="shared" si="67"/>
        <v>0.18951355297983025</v>
      </c>
      <c r="DH38" s="179">
        <f t="shared" si="68"/>
        <v>0.18744751381215469</v>
      </c>
      <c r="DI38" s="233">
        <f t="shared" si="69"/>
        <v>0.30000000000000027</v>
      </c>
      <c r="DJ38" s="179">
        <f t="shared" si="70"/>
        <v>0.10271972255179337</v>
      </c>
      <c r="DK38" s="179">
        <f t="shared" si="71"/>
        <v>9.5823204419889507E-2</v>
      </c>
      <c r="DL38" s="233">
        <f t="shared" si="72"/>
        <v>0.69999999999999929</v>
      </c>
      <c r="DM38" s="207">
        <v>0</v>
      </c>
    </row>
    <row r="39" spans="1:117">
      <c r="A39" s="99"/>
      <c r="B39" s="161">
        <v>35</v>
      </c>
      <c r="C39" s="96" t="s">
        <v>2</v>
      </c>
      <c r="D39" s="141">
        <v>24</v>
      </c>
      <c r="E39" s="162">
        <v>5</v>
      </c>
      <c r="F39" s="163">
        <f t="shared" si="14"/>
        <v>5.8479532163742687E-3</v>
      </c>
      <c r="G39" s="165">
        <f t="shared" si="79"/>
        <v>0.20833333333333334</v>
      </c>
      <c r="H39" s="141">
        <v>58</v>
      </c>
      <c r="I39" s="162">
        <v>5</v>
      </c>
      <c r="J39" s="163">
        <f t="shared" si="73"/>
        <v>5.8479532163742687E-3</v>
      </c>
      <c r="K39" s="165">
        <f t="shared" si="80"/>
        <v>8.6206896551724144E-2</v>
      </c>
      <c r="L39" s="141">
        <v>20573</v>
      </c>
      <c r="M39" s="162">
        <v>134</v>
      </c>
      <c r="N39" s="163">
        <f t="shared" si="15"/>
        <v>0.15672514619883041</v>
      </c>
      <c r="O39" s="165">
        <f t="shared" si="81"/>
        <v>6.5133913381616683E-3</v>
      </c>
      <c r="P39" s="141">
        <v>18692</v>
      </c>
      <c r="Q39" s="162">
        <v>213</v>
      </c>
      <c r="R39" s="163">
        <f t="shared" si="16"/>
        <v>0.24912280701754386</v>
      </c>
      <c r="S39" s="165">
        <f t="shared" si="82"/>
        <v>1.1395249304515302E-2</v>
      </c>
      <c r="T39" s="141">
        <v>12965</v>
      </c>
      <c r="U39" s="162">
        <v>227</v>
      </c>
      <c r="V39" s="163">
        <f t="shared" si="17"/>
        <v>0.26549707602339179</v>
      </c>
      <c r="W39" s="165">
        <f t="shared" si="83"/>
        <v>1.7508677207867335E-2</v>
      </c>
      <c r="X39" s="141">
        <v>6020</v>
      </c>
      <c r="Y39" s="162">
        <v>184</v>
      </c>
      <c r="Z39" s="163">
        <f t="shared" si="18"/>
        <v>0.21520467836257309</v>
      </c>
      <c r="AA39" s="165">
        <f t="shared" si="84"/>
        <v>3.0564784053156147E-2</v>
      </c>
      <c r="AB39" s="141">
        <v>2264</v>
      </c>
      <c r="AC39" s="162">
        <v>87</v>
      </c>
      <c r="AD39" s="163">
        <f t="shared" si="19"/>
        <v>0.10175438596491228</v>
      </c>
      <c r="AE39" s="165">
        <f t="shared" si="85"/>
        <v>3.8427561837455833E-2</v>
      </c>
      <c r="AF39" s="141">
        <f t="shared" si="20"/>
        <v>60596</v>
      </c>
      <c r="AG39" s="162">
        <f t="shared" si="86"/>
        <v>855</v>
      </c>
      <c r="AH39" s="163">
        <f t="shared" si="22"/>
        <v>1</v>
      </c>
      <c r="AI39" s="165">
        <f t="shared" si="87"/>
        <v>1.4109842233810812E-2</v>
      </c>
      <c r="AL39" s="161">
        <v>35</v>
      </c>
      <c r="AM39" s="96" t="s">
        <v>2</v>
      </c>
      <c r="AN39" s="141">
        <v>29</v>
      </c>
      <c r="AO39" s="162">
        <v>3</v>
      </c>
      <c r="AP39" s="163">
        <f t="shared" si="24"/>
        <v>3.5756853396901071E-3</v>
      </c>
      <c r="AQ39" s="165">
        <f t="shared" si="7"/>
        <v>0.10344827586206896</v>
      </c>
      <c r="AR39" s="141">
        <v>62</v>
      </c>
      <c r="AS39" s="162">
        <v>6</v>
      </c>
      <c r="AT39" s="163">
        <f t="shared" si="74"/>
        <v>7.1513706793802142E-3</v>
      </c>
      <c r="AU39" s="165">
        <f t="shared" si="8"/>
        <v>9.6774193548387094E-2</v>
      </c>
      <c r="AV39" s="141">
        <v>20902</v>
      </c>
      <c r="AW39" s="162">
        <v>148</v>
      </c>
      <c r="AX39" s="163">
        <f t="shared" si="25"/>
        <v>0.17640047675804529</v>
      </c>
      <c r="AY39" s="165">
        <f t="shared" si="9"/>
        <v>7.0806621375944885E-3</v>
      </c>
      <c r="AZ39" s="141">
        <v>17872</v>
      </c>
      <c r="BA39" s="162">
        <v>194</v>
      </c>
      <c r="BB39" s="163">
        <f t="shared" si="26"/>
        <v>0.23122765196662692</v>
      </c>
      <c r="BC39" s="165">
        <f t="shared" si="10"/>
        <v>1.0854968666069829E-2</v>
      </c>
      <c r="BD39" s="141">
        <v>12277</v>
      </c>
      <c r="BE39" s="162">
        <v>223</v>
      </c>
      <c r="BF39" s="163">
        <f t="shared" si="27"/>
        <v>0.26579261025029799</v>
      </c>
      <c r="BG39" s="165">
        <f t="shared" si="11"/>
        <v>1.8164046591186773E-2</v>
      </c>
      <c r="BH39" s="141">
        <v>5585</v>
      </c>
      <c r="BI39" s="162">
        <v>188</v>
      </c>
      <c r="BJ39" s="163">
        <f t="shared" si="28"/>
        <v>0.22407628128724671</v>
      </c>
      <c r="BK39" s="165">
        <f t="shared" si="12"/>
        <v>3.3661593554162934E-2</v>
      </c>
      <c r="BL39" s="141">
        <v>1995</v>
      </c>
      <c r="BM39" s="162">
        <v>77</v>
      </c>
      <c r="BN39" s="163">
        <f t="shared" si="29"/>
        <v>9.1775923718712751E-2</v>
      </c>
      <c r="BO39" s="165">
        <f t="shared" si="13"/>
        <v>3.8596491228070177E-2</v>
      </c>
      <c r="BP39" s="141">
        <f t="shared" si="30"/>
        <v>58722</v>
      </c>
      <c r="BQ39" s="162">
        <f t="shared" si="30"/>
        <v>839</v>
      </c>
      <c r="BR39" s="163">
        <f t="shared" si="31"/>
        <v>1</v>
      </c>
      <c r="BS39" s="165">
        <f t="shared" si="32"/>
        <v>1.4287660502026497E-2</v>
      </c>
      <c r="BT39" s="232">
        <v>35</v>
      </c>
      <c r="BU39" s="97" t="s">
        <v>2</v>
      </c>
      <c r="BV39" s="179">
        <f t="shared" si="33"/>
        <v>5.8479532163742687E-3</v>
      </c>
      <c r="BW39" s="179">
        <f t="shared" si="34"/>
        <v>3.5756853396901071E-3</v>
      </c>
      <c r="BX39" s="233">
        <f t="shared" si="35"/>
        <v>0.2</v>
      </c>
      <c r="BY39" s="179">
        <f t="shared" si="36"/>
        <v>5.8479532163742687E-3</v>
      </c>
      <c r="BZ39" s="179">
        <f t="shared" si="37"/>
        <v>7.1513706793802142E-3</v>
      </c>
      <c r="CA39" s="233">
        <f t="shared" si="38"/>
        <v>-0.1</v>
      </c>
      <c r="CB39" s="179">
        <f t="shared" si="39"/>
        <v>0.15672514619883041</v>
      </c>
      <c r="CC39" s="179">
        <f t="shared" si="40"/>
        <v>0.17640047675804529</v>
      </c>
      <c r="CD39" s="233">
        <f t="shared" si="41"/>
        <v>-1.899999999999999</v>
      </c>
      <c r="CE39" s="179">
        <f t="shared" si="42"/>
        <v>0.24912280701754386</v>
      </c>
      <c r="CF39" s="179">
        <f t="shared" si="43"/>
        <v>0.23122765196662692</v>
      </c>
      <c r="CG39" s="233">
        <f t="shared" si="44"/>
        <v>1.7999999999999989</v>
      </c>
      <c r="CH39" s="179">
        <f t="shared" si="76"/>
        <v>0.26549707602339179</v>
      </c>
      <c r="CI39" s="179">
        <f t="shared" si="75"/>
        <v>0.26579261025029799</v>
      </c>
      <c r="CJ39" s="233">
        <f t="shared" si="45"/>
        <v>-0.10000000000000009</v>
      </c>
      <c r="CK39" s="179">
        <f t="shared" si="46"/>
        <v>0.21520467836257309</v>
      </c>
      <c r="CL39" s="179">
        <f t="shared" si="47"/>
        <v>0.22407628128724671</v>
      </c>
      <c r="CM39" s="233">
        <f t="shared" si="48"/>
        <v>-0.9000000000000008</v>
      </c>
      <c r="CN39" s="179">
        <f t="shared" si="49"/>
        <v>0.10175438596491228</v>
      </c>
      <c r="CO39" s="179">
        <f t="shared" si="50"/>
        <v>9.1775923718712751E-2</v>
      </c>
      <c r="CP39" s="233">
        <f t="shared" si="51"/>
        <v>0.99999999999999956</v>
      </c>
      <c r="CR39" s="179">
        <f t="shared" si="52"/>
        <v>8.3051930272884916E-3</v>
      </c>
      <c r="CS39" s="179">
        <f t="shared" si="53"/>
        <v>1.0342541436464089E-2</v>
      </c>
      <c r="CT39" s="233">
        <f t="shared" si="54"/>
        <v>-0.2</v>
      </c>
      <c r="CU39" s="179">
        <f t="shared" si="55"/>
        <v>2.3911654649995437E-2</v>
      </c>
      <c r="CV39" s="179">
        <f t="shared" si="56"/>
        <v>2.2983425414364642E-2</v>
      </c>
      <c r="CW39" s="233">
        <f t="shared" si="57"/>
        <v>0.10000000000000009</v>
      </c>
      <c r="CX39" s="179">
        <f t="shared" si="58"/>
        <v>0.1657387971159989</v>
      </c>
      <c r="CY39" s="179">
        <f t="shared" si="59"/>
        <v>0.17834254143646408</v>
      </c>
      <c r="CZ39" s="233">
        <f t="shared" si="60"/>
        <v>-1.1999999999999984</v>
      </c>
      <c r="DA39" s="179">
        <f t="shared" si="61"/>
        <v>0.24062243314775941</v>
      </c>
      <c r="DB39" s="179">
        <f t="shared" si="62"/>
        <v>0.23849723756906077</v>
      </c>
      <c r="DC39" s="233">
        <f t="shared" si="63"/>
        <v>0.30000000000000027</v>
      </c>
      <c r="DD39" s="179">
        <f t="shared" si="64"/>
        <v>0.2691886465273341</v>
      </c>
      <c r="DE39" s="179">
        <f t="shared" si="65"/>
        <v>0.2665635359116022</v>
      </c>
      <c r="DF39" s="233">
        <f t="shared" si="66"/>
        <v>0.20000000000000018</v>
      </c>
      <c r="DG39" s="179">
        <f t="shared" si="67"/>
        <v>0.18951355297983025</v>
      </c>
      <c r="DH39" s="179">
        <f t="shared" si="68"/>
        <v>0.18744751381215469</v>
      </c>
      <c r="DI39" s="233">
        <f t="shared" si="69"/>
        <v>0.30000000000000027</v>
      </c>
      <c r="DJ39" s="179">
        <f t="shared" si="70"/>
        <v>0.10271972255179337</v>
      </c>
      <c r="DK39" s="179">
        <f t="shared" si="71"/>
        <v>9.5823204419889507E-2</v>
      </c>
      <c r="DL39" s="233">
        <f t="shared" si="72"/>
        <v>0.69999999999999929</v>
      </c>
      <c r="DM39" s="207">
        <v>0</v>
      </c>
    </row>
    <row r="40" spans="1:117">
      <c r="A40" s="99"/>
      <c r="B40" s="161">
        <v>36</v>
      </c>
      <c r="C40" s="96" t="s">
        <v>3</v>
      </c>
      <c r="D40" s="141">
        <v>33</v>
      </c>
      <c r="E40" s="162">
        <v>1</v>
      </c>
      <c r="F40" s="163">
        <f t="shared" si="14"/>
        <v>4.3103448275862068E-3</v>
      </c>
      <c r="G40" s="165">
        <f t="shared" si="79"/>
        <v>3.0303030303030304E-2</v>
      </c>
      <c r="H40" s="141">
        <v>59</v>
      </c>
      <c r="I40" s="162">
        <v>2</v>
      </c>
      <c r="J40" s="163">
        <f t="shared" si="73"/>
        <v>8.6206896551724137E-3</v>
      </c>
      <c r="K40" s="165">
        <f t="shared" si="80"/>
        <v>3.3898305084745763E-2</v>
      </c>
      <c r="L40" s="141">
        <v>5554</v>
      </c>
      <c r="M40" s="162">
        <v>35</v>
      </c>
      <c r="N40" s="163">
        <f t="shared" si="15"/>
        <v>0.15086206896551724</v>
      </c>
      <c r="O40" s="165">
        <f t="shared" si="81"/>
        <v>6.3017644940583364E-3</v>
      </c>
      <c r="P40" s="141">
        <v>5048</v>
      </c>
      <c r="Q40" s="162">
        <v>49</v>
      </c>
      <c r="R40" s="163">
        <f t="shared" si="16"/>
        <v>0.21120689655172414</v>
      </c>
      <c r="S40" s="165">
        <f t="shared" si="82"/>
        <v>9.7068145800316957E-3</v>
      </c>
      <c r="T40" s="141">
        <v>3511</v>
      </c>
      <c r="U40" s="162">
        <v>64</v>
      </c>
      <c r="V40" s="163">
        <f t="shared" si="17"/>
        <v>0.27586206896551724</v>
      </c>
      <c r="W40" s="165">
        <f t="shared" si="83"/>
        <v>1.8228424950156651E-2</v>
      </c>
      <c r="X40" s="141">
        <v>1781</v>
      </c>
      <c r="Y40" s="162">
        <v>46</v>
      </c>
      <c r="Z40" s="163">
        <f t="shared" si="18"/>
        <v>0.19827586206896552</v>
      </c>
      <c r="AA40" s="165">
        <f t="shared" si="84"/>
        <v>2.5828186412128019E-2</v>
      </c>
      <c r="AB40" s="141">
        <v>755</v>
      </c>
      <c r="AC40" s="162">
        <v>35</v>
      </c>
      <c r="AD40" s="163">
        <f t="shared" si="19"/>
        <v>0.15086206896551724</v>
      </c>
      <c r="AE40" s="165">
        <f t="shared" si="85"/>
        <v>4.6357615894039736E-2</v>
      </c>
      <c r="AF40" s="141">
        <f t="shared" si="20"/>
        <v>16741</v>
      </c>
      <c r="AG40" s="162">
        <f t="shared" si="86"/>
        <v>232</v>
      </c>
      <c r="AH40" s="163">
        <f t="shared" si="22"/>
        <v>1</v>
      </c>
      <c r="AI40" s="165">
        <f t="shared" si="87"/>
        <v>1.385819246162117E-2</v>
      </c>
      <c r="AL40" s="161">
        <v>36</v>
      </c>
      <c r="AM40" s="96" t="s">
        <v>3</v>
      </c>
      <c r="AN40" s="141">
        <v>31</v>
      </c>
      <c r="AO40" s="162">
        <v>3</v>
      </c>
      <c r="AP40" s="163">
        <f t="shared" si="24"/>
        <v>1.2396694214876033E-2</v>
      </c>
      <c r="AQ40" s="165">
        <f t="shared" si="7"/>
        <v>9.6774193548387094E-2</v>
      </c>
      <c r="AR40" s="141">
        <v>54</v>
      </c>
      <c r="AS40" s="162">
        <v>3</v>
      </c>
      <c r="AT40" s="163">
        <f t="shared" si="74"/>
        <v>1.2396694214876033E-2</v>
      </c>
      <c r="AU40" s="165">
        <f t="shared" si="8"/>
        <v>5.5555555555555552E-2</v>
      </c>
      <c r="AV40" s="141">
        <v>5661</v>
      </c>
      <c r="AW40" s="162">
        <v>31</v>
      </c>
      <c r="AX40" s="163">
        <f t="shared" si="25"/>
        <v>0.128099173553719</v>
      </c>
      <c r="AY40" s="165">
        <f t="shared" si="9"/>
        <v>5.4760642995937111E-3</v>
      </c>
      <c r="AZ40" s="141">
        <v>4770</v>
      </c>
      <c r="BA40" s="162">
        <v>62</v>
      </c>
      <c r="BB40" s="163">
        <f t="shared" si="26"/>
        <v>0.256198347107438</v>
      </c>
      <c r="BC40" s="165">
        <f t="shared" si="10"/>
        <v>1.29979035639413E-2</v>
      </c>
      <c r="BD40" s="141">
        <v>3332</v>
      </c>
      <c r="BE40" s="162">
        <v>57</v>
      </c>
      <c r="BF40" s="163">
        <f t="shared" si="27"/>
        <v>0.23553719008264462</v>
      </c>
      <c r="BG40" s="165">
        <f t="shared" si="11"/>
        <v>1.7106842737094837E-2</v>
      </c>
      <c r="BH40" s="141">
        <v>1716</v>
      </c>
      <c r="BI40" s="162">
        <v>55</v>
      </c>
      <c r="BJ40" s="163">
        <f t="shared" si="28"/>
        <v>0.22727272727272727</v>
      </c>
      <c r="BK40" s="165">
        <f t="shared" si="12"/>
        <v>3.2051282051282048E-2</v>
      </c>
      <c r="BL40" s="141">
        <v>672</v>
      </c>
      <c r="BM40" s="162">
        <v>31</v>
      </c>
      <c r="BN40" s="163">
        <f t="shared" si="29"/>
        <v>0.128099173553719</v>
      </c>
      <c r="BO40" s="165">
        <f t="shared" si="13"/>
        <v>4.6130952380952384E-2</v>
      </c>
      <c r="BP40" s="141">
        <f t="shared" si="30"/>
        <v>16236</v>
      </c>
      <c r="BQ40" s="162">
        <f t="shared" si="30"/>
        <v>242</v>
      </c>
      <c r="BR40" s="163">
        <f t="shared" si="31"/>
        <v>1</v>
      </c>
      <c r="BS40" s="165">
        <f t="shared" si="32"/>
        <v>1.4905149051490514E-2</v>
      </c>
      <c r="BT40" s="232">
        <v>36</v>
      </c>
      <c r="BU40" s="97" t="s">
        <v>3</v>
      </c>
      <c r="BV40" s="179">
        <f t="shared" si="33"/>
        <v>4.3103448275862068E-3</v>
      </c>
      <c r="BW40" s="179">
        <f t="shared" si="34"/>
        <v>1.2396694214876033E-2</v>
      </c>
      <c r="BX40" s="233">
        <f t="shared" si="35"/>
        <v>-0.8</v>
      </c>
      <c r="BY40" s="179">
        <f t="shared" si="36"/>
        <v>8.6206896551724137E-3</v>
      </c>
      <c r="BZ40" s="179">
        <f t="shared" si="37"/>
        <v>1.2396694214876033E-2</v>
      </c>
      <c r="CA40" s="233">
        <f t="shared" si="38"/>
        <v>-0.3000000000000001</v>
      </c>
      <c r="CB40" s="179">
        <f t="shared" si="39"/>
        <v>0.15086206896551724</v>
      </c>
      <c r="CC40" s="179">
        <f t="shared" si="40"/>
        <v>0.128099173553719</v>
      </c>
      <c r="CD40" s="233">
        <f t="shared" si="41"/>
        <v>2.2999999999999994</v>
      </c>
      <c r="CE40" s="179">
        <f t="shared" si="42"/>
        <v>0.21120689655172414</v>
      </c>
      <c r="CF40" s="179">
        <f t="shared" si="43"/>
        <v>0.256198347107438</v>
      </c>
      <c r="CG40" s="233">
        <f t="shared" si="44"/>
        <v>-4.5000000000000009</v>
      </c>
      <c r="CH40" s="179">
        <f t="shared" si="76"/>
        <v>0.27586206896551724</v>
      </c>
      <c r="CI40" s="179">
        <f t="shared" si="75"/>
        <v>0.23553719008264462</v>
      </c>
      <c r="CJ40" s="233">
        <f t="shared" si="45"/>
        <v>4.0000000000000036</v>
      </c>
      <c r="CK40" s="179">
        <f t="shared" si="46"/>
        <v>0.19827586206896552</v>
      </c>
      <c r="CL40" s="179">
        <f t="shared" si="47"/>
        <v>0.22727272727272727</v>
      </c>
      <c r="CM40" s="233">
        <f t="shared" si="48"/>
        <v>-2.9</v>
      </c>
      <c r="CN40" s="179">
        <f t="shared" si="49"/>
        <v>0.15086206896551724</v>
      </c>
      <c r="CO40" s="179">
        <f t="shared" si="50"/>
        <v>0.128099173553719</v>
      </c>
      <c r="CP40" s="233">
        <f t="shared" si="51"/>
        <v>2.2999999999999994</v>
      </c>
      <c r="CR40" s="179">
        <f t="shared" si="52"/>
        <v>8.3051930272884916E-3</v>
      </c>
      <c r="CS40" s="179">
        <f t="shared" si="53"/>
        <v>1.0342541436464089E-2</v>
      </c>
      <c r="CT40" s="233">
        <f t="shared" si="54"/>
        <v>-0.2</v>
      </c>
      <c r="CU40" s="179">
        <f t="shared" si="55"/>
        <v>2.3911654649995437E-2</v>
      </c>
      <c r="CV40" s="179">
        <f t="shared" si="56"/>
        <v>2.2983425414364642E-2</v>
      </c>
      <c r="CW40" s="233">
        <f t="shared" si="57"/>
        <v>0.10000000000000009</v>
      </c>
      <c r="CX40" s="179">
        <f t="shared" si="58"/>
        <v>0.1657387971159989</v>
      </c>
      <c r="CY40" s="179">
        <f t="shared" si="59"/>
        <v>0.17834254143646408</v>
      </c>
      <c r="CZ40" s="233">
        <f t="shared" si="60"/>
        <v>-1.1999999999999984</v>
      </c>
      <c r="DA40" s="179">
        <f t="shared" si="61"/>
        <v>0.24062243314775941</v>
      </c>
      <c r="DB40" s="179">
        <f t="shared" si="62"/>
        <v>0.23849723756906077</v>
      </c>
      <c r="DC40" s="233">
        <f t="shared" si="63"/>
        <v>0.30000000000000027</v>
      </c>
      <c r="DD40" s="179">
        <f t="shared" si="64"/>
        <v>0.2691886465273341</v>
      </c>
      <c r="DE40" s="179">
        <f t="shared" si="65"/>
        <v>0.2665635359116022</v>
      </c>
      <c r="DF40" s="233">
        <f t="shared" si="66"/>
        <v>0.20000000000000018</v>
      </c>
      <c r="DG40" s="179">
        <f t="shared" si="67"/>
        <v>0.18951355297983025</v>
      </c>
      <c r="DH40" s="179">
        <f t="shared" si="68"/>
        <v>0.18744751381215469</v>
      </c>
      <c r="DI40" s="233">
        <f t="shared" si="69"/>
        <v>0.30000000000000027</v>
      </c>
      <c r="DJ40" s="179">
        <f t="shared" si="70"/>
        <v>0.10271972255179337</v>
      </c>
      <c r="DK40" s="179">
        <f t="shared" si="71"/>
        <v>9.5823204419889507E-2</v>
      </c>
      <c r="DL40" s="233">
        <f t="shared" si="72"/>
        <v>0.69999999999999929</v>
      </c>
      <c r="DM40" s="207">
        <v>0</v>
      </c>
    </row>
    <row r="41" spans="1:117">
      <c r="A41" s="99"/>
      <c r="B41" s="161">
        <v>37</v>
      </c>
      <c r="C41" s="96" t="s">
        <v>4</v>
      </c>
      <c r="D41" s="142">
        <v>26</v>
      </c>
      <c r="E41" s="145">
        <v>1</v>
      </c>
      <c r="F41" s="163">
        <f t="shared" si="14"/>
        <v>1.639344262295082E-3</v>
      </c>
      <c r="G41" s="165">
        <f t="shared" si="79"/>
        <v>3.8461538461538464E-2</v>
      </c>
      <c r="H41" s="142">
        <v>122</v>
      </c>
      <c r="I41" s="145">
        <v>12</v>
      </c>
      <c r="J41" s="163">
        <f t="shared" si="73"/>
        <v>1.9672131147540985E-2</v>
      </c>
      <c r="K41" s="165">
        <f t="shared" si="80"/>
        <v>9.8360655737704916E-2</v>
      </c>
      <c r="L41" s="142">
        <v>17559</v>
      </c>
      <c r="M41" s="145">
        <v>118</v>
      </c>
      <c r="N41" s="163">
        <f t="shared" si="15"/>
        <v>0.19344262295081968</v>
      </c>
      <c r="O41" s="165">
        <f t="shared" si="81"/>
        <v>6.7202004669969818E-3</v>
      </c>
      <c r="P41" s="142">
        <v>15536</v>
      </c>
      <c r="Q41" s="145">
        <v>127</v>
      </c>
      <c r="R41" s="163">
        <f t="shared" si="16"/>
        <v>0.2081967213114754</v>
      </c>
      <c r="S41" s="165">
        <f t="shared" si="82"/>
        <v>8.1745623069001024E-3</v>
      </c>
      <c r="T41" s="142">
        <v>10782</v>
      </c>
      <c r="U41" s="145">
        <v>172</v>
      </c>
      <c r="V41" s="163">
        <f t="shared" si="17"/>
        <v>0.28196721311475409</v>
      </c>
      <c r="W41" s="165">
        <f t="shared" si="83"/>
        <v>1.5952513448339825E-2</v>
      </c>
      <c r="X41" s="142">
        <v>5091</v>
      </c>
      <c r="Y41" s="145">
        <v>122</v>
      </c>
      <c r="Z41" s="163">
        <f t="shared" si="18"/>
        <v>0.2</v>
      </c>
      <c r="AA41" s="165">
        <f t="shared" si="84"/>
        <v>2.396385778825378E-2</v>
      </c>
      <c r="AB41" s="142">
        <v>1951</v>
      </c>
      <c r="AC41" s="145">
        <v>58</v>
      </c>
      <c r="AD41" s="163">
        <f t="shared" si="19"/>
        <v>9.5081967213114751E-2</v>
      </c>
      <c r="AE41" s="165">
        <f t="shared" si="85"/>
        <v>2.972834443874936E-2</v>
      </c>
      <c r="AF41" s="142">
        <f t="shared" si="20"/>
        <v>51067</v>
      </c>
      <c r="AG41" s="145">
        <f t="shared" si="86"/>
        <v>610</v>
      </c>
      <c r="AH41" s="163">
        <f t="shared" si="22"/>
        <v>1</v>
      </c>
      <c r="AI41" s="165">
        <f t="shared" si="87"/>
        <v>1.1945091742221003E-2</v>
      </c>
      <c r="AL41" s="161">
        <v>37</v>
      </c>
      <c r="AM41" s="96" t="s">
        <v>4</v>
      </c>
      <c r="AN41" s="142">
        <v>28</v>
      </c>
      <c r="AO41" s="145">
        <v>0</v>
      </c>
      <c r="AP41" s="163">
        <f t="shared" si="24"/>
        <v>0</v>
      </c>
      <c r="AQ41" s="165">
        <f t="shared" si="7"/>
        <v>0</v>
      </c>
      <c r="AR41" s="142">
        <v>134</v>
      </c>
      <c r="AS41" s="145">
        <v>11</v>
      </c>
      <c r="AT41" s="163">
        <f t="shared" si="74"/>
        <v>1.7460317460317461E-2</v>
      </c>
      <c r="AU41" s="165">
        <f t="shared" si="8"/>
        <v>8.2089552238805971E-2</v>
      </c>
      <c r="AV41" s="142">
        <v>17728</v>
      </c>
      <c r="AW41" s="145">
        <v>120</v>
      </c>
      <c r="AX41" s="163">
        <f t="shared" si="25"/>
        <v>0.19047619047619047</v>
      </c>
      <c r="AY41" s="165">
        <f t="shared" si="9"/>
        <v>6.7689530685920577E-3</v>
      </c>
      <c r="AZ41" s="142">
        <v>14661</v>
      </c>
      <c r="BA41" s="145">
        <v>136</v>
      </c>
      <c r="BB41" s="163">
        <f t="shared" si="26"/>
        <v>0.21587301587301588</v>
      </c>
      <c r="BC41" s="165">
        <f t="shared" si="10"/>
        <v>9.2763113020939911E-3</v>
      </c>
      <c r="BD41" s="142">
        <v>10281</v>
      </c>
      <c r="BE41" s="145">
        <v>179</v>
      </c>
      <c r="BF41" s="163">
        <f t="shared" si="27"/>
        <v>0.28412698412698412</v>
      </c>
      <c r="BG41" s="165">
        <f t="shared" si="11"/>
        <v>1.7410757708394124E-2</v>
      </c>
      <c r="BH41" s="142">
        <v>4608</v>
      </c>
      <c r="BI41" s="145">
        <v>121</v>
      </c>
      <c r="BJ41" s="163">
        <f t="shared" si="28"/>
        <v>0.19206349206349208</v>
      </c>
      <c r="BK41" s="165">
        <f t="shared" si="12"/>
        <v>2.6258680555555556E-2</v>
      </c>
      <c r="BL41" s="142">
        <v>1781</v>
      </c>
      <c r="BM41" s="145">
        <v>63</v>
      </c>
      <c r="BN41" s="163">
        <f t="shared" si="29"/>
        <v>0.1</v>
      </c>
      <c r="BO41" s="165">
        <f t="shared" si="13"/>
        <v>3.5373385738349243E-2</v>
      </c>
      <c r="BP41" s="142">
        <f t="shared" si="30"/>
        <v>49221</v>
      </c>
      <c r="BQ41" s="145">
        <f t="shared" si="30"/>
        <v>630</v>
      </c>
      <c r="BR41" s="163">
        <f t="shared" si="31"/>
        <v>1</v>
      </c>
      <c r="BS41" s="165">
        <f t="shared" si="32"/>
        <v>1.2799414883891021E-2</v>
      </c>
      <c r="BT41" s="232">
        <v>37</v>
      </c>
      <c r="BU41" s="97" t="s">
        <v>4</v>
      </c>
      <c r="BV41" s="179">
        <f t="shared" si="33"/>
        <v>1.639344262295082E-3</v>
      </c>
      <c r="BW41" s="179">
        <f t="shared" si="34"/>
        <v>0</v>
      </c>
      <c r="BX41" s="233">
        <f t="shared" si="35"/>
        <v>0.2</v>
      </c>
      <c r="BY41" s="179">
        <f t="shared" si="36"/>
        <v>1.9672131147540985E-2</v>
      </c>
      <c r="BZ41" s="179">
        <f t="shared" si="37"/>
        <v>1.7460317460317461E-2</v>
      </c>
      <c r="CA41" s="233">
        <f t="shared" si="38"/>
        <v>0.29999999999999993</v>
      </c>
      <c r="CB41" s="179">
        <f t="shared" si="39"/>
        <v>0.19344262295081968</v>
      </c>
      <c r="CC41" s="179">
        <f t="shared" si="40"/>
        <v>0.19047619047619047</v>
      </c>
      <c r="CD41" s="233">
        <f t="shared" si="41"/>
        <v>0.30000000000000027</v>
      </c>
      <c r="CE41" s="179">
        <f t="shared" si="42"/>
        <v>0.2081967213114754</v>
      </c>
      <c r="CF41" s="179">
        <f t="shared" si="43"/>
        <v>0.21587301587301588</v>
      </c>
      <c r="CG41" s="233">
        <f t="shared" si="44"/>
        <v>-0.80000000000000071</v>
      </c>
      <c r="CH41" s="179">
        <f t="shared" si="76"/>
        <v>0.28196721311475409</v>
      </c>
      <c r="CI41" s="179">
        <f t="shared" si="75"/>
        <v>0.28412698412698412</v>
      </c>
      <c r="CJ41" s="233">
        <f t="shared" si="45"/>
        <v>-0.20000000000000018</v>
      </c>
      <c r="CK41" s="179">
        <f t="shared" si="46"/>
        <v>0.2</v>
      </c>
      <c r="CL41" s="179">
        <f t="shared" si="47"/>
        <v>0.19206349206349208</v>
      </c>
      <c r="CM41" s="233">
        <f t="shared" si="48"/>
        <v>0.80000000000000071</v>
      </c>
      <c r="CN41" s="179">
        <f t="shared" si="49"/>
        <v>9.5081967213114751E-2</v>
      </c>
      <c r="CO41" s="179">
        <f t="shared" si="50"/>
        <v>0.1</v>
      </c>
      <c r="CP41" s="233">
        <f t="shared" si="51"/>
        <v>-0.50000000000000044</v>
      </c>
      <c r="CR41" s="179">
        <f t="shared" si="52"/>
        <v>8.3051930272884916E-3</v>
      </c>
      <c r="CS41" s="179">
        <f t="shared" si="53"/>
        <v>1.0342541436464089E-2</v>
      </c>
      <c r="CT41" s="233">
        <f t="shared" si="54"/>
        <v>-0.2</v>
      </c>
      <c r="CU41" s="179">
        <f t="shared" si="55"/>
        <v>2.3911654649995437E-2</v>
      </c>
      <c r="CV41" s="179">
        <f t="shared" si="56"/>
        <v>2.2983425414364642E-2</v>
      </c>
      <c r="CW41" s="233">
        <f t="shared" si="57"/>
        <v>0.10000000000000009</v>
      </c>
      <c r="CX41" s="179">
        <f t="shared" si="58"/>
        <v>0.1657387971159989</v>
      </c>
      <c r="CY41" s="179">
        <f t="shared" si="59"/>
        <v>0.17834254143646408</v>
      </c>
      <c r="CZ41" s="233">
        <f t="shared" si="60"/>
        <v>-1.1999999999999984</v>
      </c>
      <c r="DA41" s="179">
        <f t="shared" si="61"/>
        <v>0.24062243314775941</v>
      </c>
      <c r="DB41" s="179">
        <f t="shared" si="62"/>
        <v>0.23849723756906077</v>
      </c>
      <c r="DC41" s="233">
        <f t="shared" si="63"/>
        <v>0.30000000000000027</v>
      </c>
      <c r="DD41" s="179">
        <f t="shared" si="64"/>
        <v>0.2691886465273341</v>
      </c>
      <c r="DE41" s="179">
        <f t="shared" si="65"/>
        <v>0.2665635359116022</v>
      </c>
      <c r="DF41" s="233">
        <f t="shared" si="66"/>
        <v>0.20000000000000018</v>
      </c>
      <c r="DG41" s="179">
        <f t="shared" si="67"/>
        <v>0.18951355297983025</v>
      </c>
      <c r="DH41" s="179">
        <f t="shared" si="68"/>
        <v>0.18744751381215469</v>
      </c>
      <c r="DI41" s="233">
        <f t="shared" si="69"/>
        <v>0.30000000000000027</v>
      </c>
      <c r="DJ41" s="179">
        <f t="shared" si="70"/>
        <v>0.10271972255179337</v>
      </c>
      <c r="DK41" s="179">
        <f t="shared" si="71"/>
        <v>9.5823204419889507E-2</v>
      </c>
      <c r="DL41" s="233">
        <f t="shared" si="72"/>
        <v>0.69999999999999929</v>
      </c>
      <c r="DM41" s="207">
        <v>0</v>
      </c>
    </row>
    <row r="42" spans="1:117">
      <c r="A42" s="99"/>
      <c r="B42" s="161">
        <v>38</v>
      </c>
      <c r="C42" s="156" t="s">
        <v>46</v>
      </c>
      <c r="D42" s="185">
        <v>27</v>
      </c>
      <c r="E42" s="166">
        <v>2</v>
      </c>
      <c r="F42" s="163">
        <f t="shared" si="14"/>
        <v>8.4388185654008432E-3</v>
      </c>
      <c r="G42" s="165">
        <f t="shared" si="79"/>
        <v>7.407407407407407E-2</v>
      </c>
      <c r="H42" s="185">
        <v>58</v>
      </c>
      <c r="I42" s="166">
        <v>4</v>
      </c>
      <c r="J42" s="163">
        <f t="shared" si="73"/>
        <v>1.6877637130801686E-2</v>
      </c>
      <c r="K42" s="165">
        <f t="shared" si="80"/>
        <v>6.8965517241379309E-2</v>
      </c>
      <c r="L42" s="185">
        <v>3783</v>
      </c>
      <c r="M42" s="166">
        <v>41</v>
      </c>
      <c r="N42" s="163">
        <f t="shared" si="15"/>
        <v>0.1729957805907173</v>
      </c>
      <c r="O42" s="165">
        <f t="shared" si="81"/>
        <v>1.0837959291567539E-2</v>
      </c>
      <c r="P42" s="185">
        <v>3268</v>
      </c>
      <c r="Q42" s="166">
        <v>48</v>
      </c>
      <c r="R42" s="163">
        <f t="shared" si="16"/>
        <v>0.20253164556962025</v>
      </c>
      <c r="S42" s="165">
        <f t="shared" si="82"/>
        <v>1.4687882496940025E-2</v>
      </c>
      <c r="T42" s="185">
        <v>2236</v>
      </c>
      <c r="U42" s="166">
        <v>67</v>
      </c>
      <c r="V42" s="163">
        <f t="shared" si="17"/>
        <v>0.28270042194092826</v>
      </c>
      <c r="W42" s="165">
        <f t="shared" si="83"/>
        <v>2.9964221824686939E-2</v>
      </c>
      <c r="X42" s="185">
        <v>1042</v>
      </c>
      <c r="Y42" s="166">
        <v>57</v>
      </c>
      <c r="Z42" s="163">
        <f t="shared" si="18"/>
        <v>0.24050632911392406</v>
      </c>
      <c r="AA42" s="165">
        <f t="shared" si="84"/>
        <v>5.4702495201535507E-2</v>
      </c>
      <c r="AB42" s="185">
        <v>380</v>
      </c>
      <c r="AC42" s="166">
        <v>18</v>
      </c>
      <c r="AD42" s="163">
        <f t="shared" si="19"/>
        <v>7.5949367088607597E-2</v>
      </c>
      <c r="AE42" s="165">
        <f t="shared" si="85"/>
        <v>4.736842105263158E-2</v>
      </c>
      <c r="AF42" s="185">
        <f t="shared" si="20"/>
        <v>10794</v>
      </c>
      <c r="AG42" s="166">
        <f t="shared" si="86"/>
        <v>237</v>
      </c>
      <c r="AH42" s="163">
        <f t="shared" si="22"/>
        <v>1</v>
      </c>
      <c r="AI42" s="165">
        <f t="shared" si="87"/>
        <v>2.1956642579210671E-2</v>
      </c>
      <c r="AL42" s="161">
        <v>38</v>
      </c>
      <c r="AM42" s="156" t="s">
        <v>46</v>
      </c>
      <c r="AN42" s="185">
        <v>27</v>
      </c>
      <c r="AO42" s="166">
        <v>3</v>
      </c>
      <c r="AP42" s="163">
        <f t="shared" si="24"/>
        <v>1.2096774193548387E-2</v>
      </c>
      <c r="AQ42" s="165">
        <f t="shared" si="7"/>
        <v>0.1111111111111111</v>
      </c>
      <c r="AR42" s="185">
        <v>61</v>
      </c>
      <c r="AS42" s="166">
        <v>5</v>
      </c>
      <c r="AT42" s="163">
        <f t="shared" si="74"/>
        <v>2.0161290322580645E-2</v>
      </c>
      <c r="AU42" s="165">
        <f t="shared" si="8"/>
        <v>8.1967213114754092E-2</v>
      </c>
      <c r="AV42" s="185">
        <v>3883</v>
      </c>
      <c r="AW42" s="166">
        <v>39</v>
      </c>
      <c r="AX42" s="163">
        <f t="shared" si="25"/>
        <v>0.15725806451612903</v>
      </c>
      <c r="AY42" s="165">
        <f t="shared" si="9"/>
        <v>1.0043780582024209E-2</v>
      </c>
      <c r="AZ42" s="185">
        <v>3093</v>
      </c>
      <c r="BA42" s="166">
        <v>62</v>
      </c>
      <c r="BB42" s="163">
        <f t="shared" si="26"/>
        <v>0.25</v>
      </c>
      <c r="BC42" s="165">
        <f t="shared" si="10"/>
        <v>2.0045263498221791E-2</v>
      </c>
      <c r="BD42" s="185">
        <v>2080</v>
      </c>
      <c r="BE42" s="166">
        <v>66</v>
      </c>
      <c r="BF42" s="163">
        <f t="shared" si="27"/>
        <v>0.2661290322580645</v>
      </c>
      <c r="BG42" s="165">
        <f t="shared" si="11"/>
        <v>3.1730769230769229E-2</v>
      </c>
      <c r="BH42" s="185">
        <v>950</v>
      </c>
      <c r="BI42" s="166">
        <v>54</v>
      </c>
      <c r="BJ42" s="163">
        <f t="shared" si="28"/>
        <v>0.21774193548387097</v>
      </c>
      <c r="BK42" s="165">
        <f t="shared" si="12"/>
        <v>5.6842105263157895E-2</v>
      </c>
      <c r="BL42" s="185">
        <v>347</v>
      </c>
      <c r="BM42" s="166">
        <v>19</v>
      </c>
      <c r="BN42" s="163">
        <f t="shared" si="29"/>
        <v>7.6612903225806453E-2</v>
      </c>
      <c r="BO42" s="165">
        <f t="shared" si="13"/>
        <v>5.4755043227665709E-2</v>
      </c>
      <c r="BP42" s="185">
        <f t="shared" si="30"/>
        <v>10441</v>
      </c>
      <c r="BQ42" s="166">
        <f t="shared" si="30"/>
        <v>248</v>
      </c>
      <c r="BR42" s="163">
        <f t="shared" si="31"/>
        <v>1</v>
      </c>
      <c r="BS42" s="165">
        <f t="shared" si="32"/>
        <v>2.375251412699933E-2</v>
      </c>
      <c r="BT42" s="232">
        <v>38</v>
      </c>
      <c r="BU42" s="98" t="s">
        <v>46</v>
      </c>
      <c r="BV42" s="179">
        <f t="shared" si="33"/>
        <v>8.4388185654008432E-3</v>
      </c>
      <c r="BW42" s="179">
        <f t="shared" si="34"/>
        <v>1.2096774193548387E-2</v>
      </c>
      <c r="BX42" s="233">
        <f t="shared" si="35"/>
        <v>-0.4</v>
      </c>
      <c r="BY42" s="179">
        <f t="shared" si="36"/>
        <v>1.6877637130801686E-2</v>
      </c>
      <c r="BZ42" s="179">
        <f t="shared" si="37"/>
        <v>2.0161290322580645E-2</v>
      </c>
      <c r="CA42" s="233">
        <f t="shared" si="38"/>
        <v>-0.29999999999999993</v>
      </c>
      <c r="CB42" s="179">
        <f t="shared" si="39"/>
        <v>0.1729957805907173</v>
      </c>
      <c r="CC42" s="179">
        <f t="shared" si="40"/>
        <v>0.15725806451612903</v>
      </c>
      <c r="CD42" s="233">
        <f t="shared" si="41"/>
        <v>1.5999999999999988</v>
      </c>
      <c r="CE42" s="179">
        <f t="shared" si="42"/>
        <v>0.20253164556962025</v>
      </c>
      <c r="CF42" s="179">
        <f t="shared" si="43"/>
        <v>0.25</v>
      </c>
      <c r="CG42" s="233">
        <f t="shared" si="44"/>
        <v>-4.6999999999999984</v>
      </c>
      <c r="CH42" s="179">
        <f t="shared" si="76"/>
        <v>0.28270042194092826</v>
      </c>
      <c r="CI42" s="179">
        <f t="shared" si="75"/>
        <v>0.2661290322580645</v>
      </c>
      <c r="CJ42" s="233">
        <f t="shared" si="45"/>
        <v>1.699999999999996</v>
      </c>
      <c r="CK42" s="179">
        <f t="shared" si="46"/>
        <v>0.24050632911392406</v>
      </c>
      <c r="CL42" s="179">
        <f t="shared" si="47"/>
        <v>0.21774193548387097</v>
      </c>
      <c r="CM42" s="233">
        <f t="shared" si="48"/>
        <v>2.2999999999999994</v>
      </c>
      <c r="CN42" s="179">
        <f t="shared" si="49"/>
        <v>7.5949367088607597E-2</v>
      </c>
      <c r="CO42" s="179">
        <f t="shared" si="50"/>
        <v>7.6612903225806453E-2</v>
      </c>
      <c r="CP42" s="233">
        <f t="shared" si="51"/>
        <v>-0.10000000000000009</v>
      </c>
      <c r="CR42" s="179">
        <f t="shared" si="52"/>
        <v>8.3051930272884916E-3</v>
      </c>
      <c r="CS42" s="179">
        <f t="shared" si="53"/>
        <v>1.0342541436464089E-2</v>
      </c>
      <c r="CT42" s="233">
        <f t="shared" si="54"/>
        <v>-0.2</v>
      </c>
      <c r="CU42" s="179">
        <f t="shared" si="55"/>
        <v>2.3911654649995437E-2</v>
      </c>
      <c r="CV42" s="179">
        <f t="shared" si="56"/>
        <v>2.2983425414364642E-2</v>
      </c>
      <c r="CW42" s="233">
        <f t="shared" si="57"/>
        <v>0.10000000000000009</v>
      </c>
      <c r="CX42" s="179">
        <f t="shared" si="58"/>
        <v>0.1657387971159989</v>
      </c>
      <c r="CY42" s="179">
        <f t="shared" si="59"/>
        <v>0.17834254143646408</v>
      </c>
      <c r="CZ42" s="233">
        <f t="shared" si="60"/>
        <v>-1.1999999999999984</v>
      </c>
      <c r="DA42" s="179">
        <f t="shared" si="61"/>
        <v>0.24062243314775941</v>
      </c>
      <c r="DB42" s="179">
        <f t="shared" si="62"/>
        <v>0.23849723756906077</v>
      </c>
      <c r="DC42" s="233">
        <f t="shared" si="63"/>
        <v>0.30000000000000027</v>
      </c>
      <c r="DD42" s="179">
        <f t="shared" si="64"/>
        <v>0.2691886465273341</v>
      </c>
      <c r="DE42" s="179">
        <f t="shared" si="65"/>
        <v>0.2665635359116022</v>
      </c>
      <c r="DF42" s="233">
        <f t="shared" si="66"/>
        <v>0.20000000000000018</v>
      </c>
      <c r="DG42" s="179">
        <f t="shared" si="67"/>
        <v>0.18951355297983025</v>
      </c>
      <c r="DH42" s="179">
        <f t="shared" si="68"/>
        <v>0.18744751381215469</v>
      </c>
      <c r="DI42" s="233">
        <f t="shared" si="69"/>
        <v>0.30000000000000027</v>
      </c>
      <c r="DJ42" s="179">
        <f t="shared" si="70"/>
        <v>0.10271972255179337</v>
      </c>
      <c r="DK42" s="179">
        <f t="shared" si="71"/>
        <v>9.5823204419889507E-2</v>
      </c>
      <c r="DL42" s="233">
        <f t="shared" si="72"/>
        <v>0.69999999999999929</v>
      </c>
      <c r="DM42" s="207">
        <v>0</v>
      </c>
    </row>
    <row r="43" spans="1:117">
      <c r="A43" s="99"/>
      <c r="B43" s="161">
        <v>39</v>
      </c>
      <c r="C43" s="156" t="s">
        <v>9</v>
      </c>
      <c r="D43" s="186">
        <v>35</v>
      </c>
      <c r="E43" s="162">
        <v>2</v>
      </c>
      <c r="F43" s="163">
        <f t="shared" si="14"/>
        <v>2.442002442002442E-3</v>
      </c>
      <c r="G43" s="165">
        <f t="shared" si="79"/>
        <v>5.7142857142857141E-2</v>
      </c>
      <c r="H43" s="186">
        <v>168</v>
      </c>
      <c r="I43" s="162">
        <v>12</v>
      </c>
      <c r="J43" s="163">
        <f t="shared" si="73"/>
        <v>1.4652014652014652E-2</v>
      </c>
      <c r="K43" s="165">
        <f t="shared" si="80"/>
        <v>7.1428571428571425E-2</v>
      </c>
      <c r="L43" s="186">
        <v>21734</v>
      </c>
      <c r="M43" s="162">
        <v>145</v>
      </c>
      <c r="N43" s="163">
        <f t="shared" si="15"/>
        <v>0.17704517704517705</v>
      </c>
      <c r="O43" s="165">
        <f t="shared" si="81"/>
        <v>6.6715744915800132E-3</v>
      </c>
      <c r="P43" s="186">
        <v>19006</v>
      </c>
      <c r="Q43" s="162">
        <v>220</v>
      </c>
      <c r="R43" s="163">
        <f t="shared" si="16"/>
        <v>0.26862026862026861</v>
      </c>
      <c r="S43" s="165">
        <f t="shared" si="82"/>
        <v>1.1575292013048511E-2</v>
      </c>
      <c r="T43" s="186">
        <v>11831</v>
      </c>
      <c r="U43" s="162">
        <v>213</v>
      </c>
      <c r="V43" s="163">
        <f t="shared" si="17"/>
        <v>0.26007326007326009</v>
      </c>
      <c r="W43" s="165">
        <f t="shared" si="83"/>
        <v>1.8003549995773815E-2</v>
      </c>
      <c r="X43" s="186">
        <v>5672</v>
      </c>
      <c r="Y43" s="162">
        <v>146</v>
      </c>
      <c r="Z43" s="163">
        <f t="shared" si="18"/>
        <v>0.17826617826617827</v>
      </c>
      <c r="AA43" s="165">
        <f t="shared" si="84"/>
        <v>2.5740479548660086E-2</v>
      </c>
      <c r="AB43" s="186">
        <v>1998</v>
      </c>
      <c r="AC43" s="162">
        <v>81</v>
      </c>
      <c r="AD43" s="163">
        <f t="shared" si="19"/>
        <v>9.8901098901098897E-2</v>
      </c>
      <c r="AE43" s="165">
        <f t="shared" si="85"/>
        <v>4.0540540540540543E-2</v>
      </c>
      <c r="AF43" s="186">
        <f t="shared" si="20"/>
        <v>60444</v>
      </c>
      <c r="AG43" s="162">
        <f t="shared" si="21"/>
        <v>819</v>
      </c>
      <c r="AH43" s="163">
        <f t="shared" si="22"/>
        <v>1</v>
      </c>
      <c r="AI43" s="165">
        <f t="shared" si="87"/>
        <v>1.3549731983323406E-2</v>
      </c>
      <c r="AL43" s="161">
        <v>39</v>
      </c>
      <c r="AM43" s="156" t="s">
        <v>9</v>
      </c>
      <c r="AN43" s="186">
        <v>55</v>
      </c>
      <c r="AO43" s="162">
        <v>1</v>
      </c>
      <c r="AP43" s="163">
        <f t="shared" si="24"/>
        <v>1.152073732718894E-3</v>
      </c>
      <c r="AQ43" s="165">
        <f t="shared" si="7"/>
        <v>1.8181818181818181E-2</v>
      </c>
      <c r="AR43" s="186">
        <v>163</v>
      </c>
      <c r="AS43" s="162">
        <v>11</v>
      </c>
      <c r="AT43" s="163">
        <f t="shared" si="74"/>
        <v>1.2672811059907835E-2</v>
      </c>
      <c r="AU43" s="165">
        <f t="shared" si="8"/>
        <v>6.7484662576687116E-2</v>
      </c>
      <c r="AV43" s="186">
        <v>22461</v>
      </c>
      <c r="AW43" s="162">
        <v>187</v>
      </c>
      <c r="AX43" s="163">
        <f t="shared" si="25"/>
        <v>0.21543778801843319</v>
      </c>
      <c r="AY43" s="165">
        <f t="shared" si="9"/>
        <v>8.3255420506655985E-3</v>
      </c>
      <c r="AZ43" s="186">
        <v>17726</v>
      </c>
      <c r="BA43" s="162">
        <v>226</v>
      </c>
      <c r="BB43" s="163">
        <f t="shared" si="26"/>
        <v>0.26036866359447003</v>
      </c>
      <c r="BC43" s="165">
        <f t="shared" si="10"/>
        <v>1.2749633307006658E-2</v>
      </c>
      <c r="BD43" s="186">
        <v>11111</v>
      </c>
      <c r="BE43" s="162">
        <v>217</v>
      </c>
      <c r="BF43" s="163">
        <f t="shared" si="27"/>
        <v>0.25</v>
      </c>
      <c r="BG43" s="165">
        <f t="shared" si="11"/>
        <v>1.9530195301953018E-2</v>
      </c>
      <c r="BH43" s="186">
        <v>5177</v>
      </c>
      <c r="BI43" s="162">
        <v>154</v>
      </c>
      <c r="BJ43" s="163">
        <f t="shared" si="28"/>
        <v>0.17741935483870969</v>
      </c>
      <c r="BK43" s="165">
        <f t="shared" si="12"/>
        <v>2.9746957697508208E-2</v>
      </c>
      <c r="BL43" s="186">
        <v>1806</v>
      </c>
      <c r="BM43" s="162">
        <v>72</v>
      </c>
      <c r="BN43" s="163">
        <f t="shared" si="29"/>
        <v>8.294930875576037E-2</v>
      </c>
      <c r="BO43" s="165">
        <f t="shared" si="13"/>
        <v>3.9867109634551492E-2</v>
      </c>
      <c r="BP43" s="186">
        <f t="shared" si="30"/>
        <v>58499</v>
      </c>
      <c r="BQ43" s="162">
        <f t="shared" si="30"/>
        <v>868</v>
      </c>
      <c r="BR43" s="163">
        <f t="shared" si="31"/>
        <v>1</v>
      </c>
      <c r="BS43" s="165">
        <f t="shared" si="32"/>
        <v>1.4837860476247458E-2</v>
      </c>
      <c r="BT43" s="232">
        <v>39</v>
      </c>
      <c r="BU43" s="98" t="s">
        <v>9</v>
      </c>
      <c r="BV43" s="179">
        <f t="shared" si="33"/>
        <v>2.442002442002442E-3</v>
      </c>
      <c r="BW43" s="179">
        <f t="shared" si="34"/>
        <v>1.152073732718894E-3</v>
      </c>
      <c r="BX43" s="233">
        <f t="shared" si="35"/>
        <v>0.1</v>
      </c>
      <c r="BY43" s="179">
        <f t="shared" si="36"/>
        <v>1.4652014652014652E-2</v>
      </c>
      <c r="BZ43" s="179">
        <f t="shared" si="37"/>
        <v>1.2672811059907835E-2</v>
      </c>
      <c r="CA43" s="233">
        <f t="shared" si="38"/>
        <v>0.2</v>
      </c>
      <c r="CB43" s="179">
        <f t="shared" si="39"/>
        <v>0.17704517704517705</v>
      </c>
      <c r="CC43" s="179">
        <f t="shared" si="40"/>
        <v>0.21543778801843319</v>
      </c>
      <c r="CD43" s="233">
        <f t="shared" si="41"/>
        <v>-3.8000000000000007</v>
      </c>
      <c r="CE43" s="179">
        <f t="shared" si="42"/>
        <v>0.26862026862026861</v>
      </c>
      <c r="CF43" s="179">
        <f t="shared" si="43"/>
        <v>0.26036866359447003</v>
      </c>
      <c r="CG43" s="233">
        <f t="shared" si="44"/>
        <v>0.9000000000000008</v>
      </c>
      <c r="CH43" s="179">
        <f t="shared" si="76"/>
        <v>0.26007326007326009</v>
      </c>
      <c r="CI43" s="179">
        <f t="shared" si="75"/>
        <v>0.25</v>
      </c>
      <c r="CJ43" s="233">
        <f t="shared" si="45"/>
        <v>1.0000000000000009</v>
      </c>
      <c r="CK43" s="179">
        <f t="shared" si="46"/>
        <v>0.17826617826617827</v>
      </c>
      <c r="CL43" s="179">
        <f t="shared" si="47"/>
        <v>0.17741935483870969</v>
      </c>
      <c r="CM43" s="233">
        <f t="shared" si="48"/>
        <v>0.10000000000000009</v>
      </c>
      <c r="CN43" s="179">
        <f t="shared" si="49"/>
        <v>9.8901098901098897E-2</v>
      </c>
      <c r="CO43" s="179">
        <f t="shared" si="50"/>
        <v>8.294930875576037E-2</v>
      </c>
      <c r="CP43" s="233">
        <f t="shared" si="51"/>
        <v>1.6</v>
      </c>
      <c r="CR43" s="179">
        <f t="shared" si="52"/>
        <v>8.3051930272884916E-3</v>
      </c>
      <c r="CS43" s="179">
        <f t="shared" si="53"/>
        <v>1.0342541436464089E-2</v>
      </c>
      <c r="CT43" s="233">
        <f t="shared" si="54"/>
        <v>-0.2</v>
      </c>
      <c r="CU43" s="179">
        <f t="shared" si="55"/>
        <v>2.3911654649995437E-2</v>
      </c>
      <c r="CV43" s="179">
        <f t="shared" si="56"/>
        <v>2.2983425414364642E-2</v>
      </c>
      <c r="CW43" s="233">
        <f t="shared" si="57"/>
        <v>0.10000000000000009</v>
      </c>
      <c r="CX43" s="179">
        <f t="shared" si="58"/>
        <v>0.1657387971159989</v>
      </c>
      <c r="CY43" s="179">
        <f t="shared" si="59"/>
        <v>0.17834254143646408</v>
      </c>
      <c r="CZ43" s="233">
        <f t="shared" si="60"/>
        <v>-1.1999999999999984</v>
      </c>
      <c r="DA43" s="179">
        <f t="shared" si="61"/>
        <v>0.24062243314775941</v>
      </c>
      <c r="DB43" s="179">
        <f t="shared" si="62"/>
        <v>0.23849723756906077</v>
      </c>
      <c r="DC43" s="233">
        <f t="shared" si="63"/>
        <v>0.30000000000000027</v>
      </c>
      <c r="DD43" s="179">
        <f t="shared" si="64"/>
        <v>0.2691886465273341</v>
      </c>
      <c r="DE43" s="179">
        <f t="shared" si="65"/>
        <v>0.2665635359116022</v>
      </c>
      <c r="DF43" s="233">
        <f t="shared" si="66"/>
        <v>0.20000000000000018</v>
      </c>
      <c r="DG43" s="179">
        <f t="shared" si="67"/>
        <v>0.18951355297983025</v>
      </c>
      <c r="DH43" s="179">
        <f t="shared" si="68"/>
        <v>0.18744751381215469</v>
      </c>
      <c r="DI43" s="233">
        <f t="shared" si="69"/>
        <v>0.30000000000000027</v>
      </c>
      <c r="DJ43" s="179">
        <f t="shared" si="70"/>
        <v>0.10271972255179337</v>
      </c>
      <c r="DK43" s="179">
        <f t="shared" si="71"/>
        <v>9.5823204419889507E-2</v>
      </c>
      <c r="DL43" s="233">
        <f t="shared" si="72"/>
        <v>0.69999999999999929</v>
      </c>
      <c r="DM43" s="207">
        <v>0</v>
      </c>
    </row>
    <row r="44" spans="1:117">
      <c r="A44" s="99"/>
      <c r="B44" s="161">
        <v>40</v>
      </c>
      <c r="C44" s="156" t="s">
        <v>47</v>
      </c>
      <c r="D44" s="186">
        <v>59</v>
      </c>
      <c r="E44" s="162">
        <v>8</v>
      </c>
      <c r="F44" s="163">
        <f t="shared" si="14"/>
        <v>1.6632016632016633E-2</v>
      </c>
      <c r="G44" s="165">
        <f t="shared" si="79"/>
        <v>0.13559322033898305</v>
      </c>
      <c r="H44" s="186">
        <v>152</v>
      </c>
      <c r="I44" s="162">
        <v>23</v>
      </c>
      <c r="J44" s="163">
        <f t="shared" si="73"/>
        <v>4.781704781704782E-2</v>
      </c>
      <c r="K44" s="165">
        <f t="shared" si="80"/>
        <v>0.15131578947368421</v>
      </c>
      <c r="L44" s="186">
        <v>4509</v>
      </c>
      <c r="M44" s="162">
        <v>82</v>
      </c>
      <c r="N44" s="163">
        <f t="shared" si="15"/>
        <v>0.17047817047817049</v>
      </c>
      <c r="O44" s="165">
        <f t="shared" si="81"/>
        <v>1.8185850521179863E-2</v>
      </c>
      <c r="P44" s="186">
        <v>3998</v>
      </c>
      <c r="Q44" s="162">
        <v>123</v>
      </c>
      <c r="R44" s="163">
        <f t="shared" si="16"/>
        <v>0.25571725571725573</v>
      </c>
      <c r="S44" s="165">
        <f t="shared" si="82"/>
        <v>3.0765382691345673E-2</v>
      </c>
      <c r="T44" s="186">
        <v>2731</v>
      </c>
      <c r="U44" s="162">
        <v>137</v>
      </c>
      <c r="V44" s="163">
        <f t="shared" si="17"/>
        <v>0.28482328482328484</v>
      </c>
      <c r="W44" s="165">
        <f t="shared" si="83"/>
        <v>5.0164774807762727E-2</v>
      </c>
      <c r="X44" s="186">
        <v>1279</v>
      </c>
      <c r="Y44" s="162">
        <v>78</v>
      </c>
      <c r="Z44" s="163">
        <f t="shared" si="18"/>
        <v>0.16216216216216217</v>
      </c>
      <c r="AA44" s="165">
        <f t="shared" si="84"/>
        <v>6.0985144644253322E-2</v>
      </c>
      <c r="AB44" s="186">
        <v>433</v>
      </c>
      <c r="AC44" s="162">
        <v>30</v>
      </c>
      <c r="AD44" s="163">
        <f t="shared" si="19"/>
        <v>6.2370062370062374E-2</v>
      </c>
      <c r="AE44" s="165">
        <f t="shared" si="85"/>
        <v>6.9284064665127015E-2</v>
      </c>
      <c r="AF44" s="186">
        <f t="shared" si="20"/>
        <v>13161</v>
      </c>
      <c r="AG44" s="162">
        <f t="shared" si="21"/>
        <v>481</v>
      </c>
      <c r="AH44" s="163">
        <f t="shared" si="22"/>
        <v>1</v>
      </c>
      <c r="AI44" s="165">
        <f t="shared" si="87"/>
        <v>3.6547374819542587E-2</v>
      </c>
      <c r="AL44" s="161">
        <v>40</v>
      </c>
      <c r="AM44" s="156" t="s">
        <v>47</v>
      </c>
      <c r="AN44" s="186">
        <v>72</v>
      </c>
      <c r="AO44" s="162">
        <v>11</v>
      </c>
      <c r="AP44" s="163">
        <f t="shared" si="24"/>
        <v>2.3965141612200435E-2</v>
      </c>
      <c r="AQ44" s="165">
        <f t="shared" si="7"/>
        <v>0.15277777777777779</v>
      </c>
      <c r="AR44" s="186">
        <v>157</v>
      </c>
      <c r="AS44" s="162">
        <v>18</v>
      </c>
      <c r="AT44" s="163">
        <f t="shared" si="74"/>
        <v>3.9215686274509803E-2</v>
      </c>
      <c r="AU44" s="165">
        <f t="shared" si="8"/>
        <v>0.11464968152866242</v>
      </c>
      <c r="AV44" s="186">
        <v>4692</v>
      </c>
      <c r="AW44" s="162">
        <v>82</v>
      </c>
      <c r="AX44" s="163">
        <f t="shared" si="25"/>
        <v>0.1786492374727669</v>
      </c>
      <c r="AY44" s="165">
        <f t="shared" si="9"/>
        <v>1.7476555839727195E-2</v>
      </c>
      <c r="AZ44" s="186">
        <v>3771</v>
      </c>
      <c r="BA44" s="162">
        <v>113</v>
      </c>
      <c r="BB44" s="163">
        <f t="shared" si="26"/>
        <v>0.24618736383442266</v>
      </c>
      <c r="BC44" s="165">
        <f t="shared" si="10"/>
        <v>2.9965526385574117E-2</v>
      </c>
      <c r="BD44" s="186">
        <v>2611</v>
      </c>
      <c r="BE44" s="162">
        <v>134</v>
      </c>
      <c r="BF44" s="163">
        <f t="shared" si="27"/>
        <v>0.29193899782135074</v>
      </c>
      <c r="BG44" s="165">
        <f t="shared" si="11"/>
        <v>5.1321332822673309E-2</v>
      </c>
      <c r="BH44" s="186">
        <v>1168</v>
      </c>
      <c r="BI44" s="162">
        <v>75</v>
      </c>
      <c r="BJ44" s="163">
        <f t="shared" si="28"/>
        <v>0.16339869281045752</v>
      </c>
      <c r="BK44" s="165">
        <f t="shared" si="12"/>
        <v>6.4212328767123295E-2</v>
      </c>
      <c r="BL44" s="186">
        <v>382</v>
      </c>
      <c r="BM44" s="162">
        <v>26</v>
      </c>
      <c r="BN44" s="163">
        <f t="shared" si="29"/>
        <v>5.6644880174291937E-2</v>
      </c>
      <c r="BO44" s="165">
        <f t="shared" si="13"/>
        <v>6.8062827225130892E-2</v>
      </c>
      <c r="BP44" s="186">
        <f t="shared" si="30"/>
        <v>12853</v>
      </c>
      <c r="BQ44" s="162">
        <f t="shared" si="30"/>
        <v>459</v>
      </c>
      <c r="BR44" s="163">
        <f t="shared" si="31"/>
        <v>1</v>
      </c>
      <c r="BS44" s="165">
        <f t="shared" si="32"/>
        <v>3.5711507041157706E-2</v>
      </c>
      <c r="BT44" s="232">
        <v>40</v>
      </c>
      <c r="BU44" s="98" t="s">
        <v>47</v>
      </c>
      <c r="BV44" s="179">
        <f t="shared" si="33"/>
        <v>1.6632016632016633E-2</v>
      </c>
      <c r="BW44" s="179">
        <f t="shared" si="34"/>
        <v>2.3965141612200435E-2</v>
      </c>
      <c r="BX44" s="233">
        <f t="shared" si="35"/>
        <v>-0.7</v>
      </c>
      <c r="BY44" s="179">
        <f t="shared" si="36"/>
        <v>4.781704781704782E-2</v>
      </c>
      <c r="BZ44" s="179">
        <f t="shared" si="37"/>
        <v>3.9215686274509803E-2</v>
      </c>
      <c r="CA44" s="233">
        <f t="shared" si="38"/>
        <v>0.90000000000000013</v>
      </c>
      <c r="CB44" s="179">
        <f t="shared" si="39"/>
        <v>0.17047817047817049</v>
      </c>
      <c r="CC44" s="179">
        <f t="shared" si="40"/>
        <v>0.1786492374727669</v>
      </c>
      <c r="CD44" s="233">
        <f t="shared" si="41"/>
        <v>-0.89999999999999802</v>
      </c>
      <c r="CE44" s="179">
        <f t="shared" si="42"/>
        <v>0.25571725571725573</v>
      </c>
      <c r="CF44" s="179">
        <f t="shared" si="43"/>
        <v>0.24618736383442266</v>
      </c>
      <c r="CG44" s="233">
        <f t="shared" si="44"/>
        <v>1.0000000000000009</v>
      </c>
      <c r="CH44" s="179">
        <f t="shared" si="76"/>
        <v>0.28482328482328484</v>
      </c>
      <c r="CI44" s="179">
        <f t="shared" si="75"/>
        <v>0.29193899782135074</v>
      </c>
      <c r="CJ44" s="233">
        <f t="shared" si="45"/>
        <v>-0.70000000000000062</v>
      </c>
      <c r="CK44" s="179">
        <f t="shared" si="46"/>
        <v>0.16216216216216217</v>
      </c>
      <c r="CL44" s="179">
        <f t="shared" si="47"/>
        <v>0.16339869281045752</v>
      </c>
      <c r="CM44" s="233">
        <f t="shared" si="48"/>
        <v>-0.10000000000000009</v>
      </c>
      <c r="CN44" s="179">
        <f t="shared" si="49"/>
        <v>6.2370062370062374E-2</v>
      </c>
      <c r="CO44" s="179">
        <f t="shared" si="50"/>
        <v>5.6644880174291937E-2</v>
      </c>
      <c r="CP44" s="233">
        <f t="shared" si="51"/>
        <v>0.49999999999999978</v>
      </c>
      <c r="CR44" s="179">
        <f t="shared" si="52"/>
        <v>8.3051930272884916E-3</v>
      </c>
      <c r="CS44" s="179">
        <f t="shared" si="53"/>
        <v>1.0342541436464089E-2</v>
      </c>
      <c r="CT44" s="233">
        <f t="shared" si="54"/>
        <v>-0.2</v>
      </c>
      <c r="CU44" s="179">
        <f t="shared" si="55"/>
        <v>2.3911654649995437E-2</v>
      </c>
      <c r="CV44" s="179">
        <f t="shared" si="56"/>
        <v>2.2983425414364642E-2</v>
      </c>
      <c r="CW44" s="233">
        <f t="shared" si="57"/>
        <v>0.10000000000000009</v>
      </c>
      <c r="CX44" s="179">
        <f t="shared" si="58"/>
        <v>0.1657387971159989</v>
      </c>
      <c r="CY44" s="179">
        <f t="shared" si="59"/>
        <v>0.17834254143646408</v>
      </c>
      <c r="CZ44" s="233">
        <f t="shared" si="60"/>
        <v>-1.1999999999999984</v>
      </c>
      <c r="DA44" s="179">
        <f t="shared" si="61"/>
        <v>0.24062243314775941</v>
      </c>
      <c r="DB44" s="179">
        <f t="shared" si="62"/>
        <v>0.23849723756906077</v>
      </c>
      <c r="DC44" s="233">
        <f t="shared" si="63"/>
        <v>0.30000000000000027</v>
      </c>
      <c r="DD44" s="179">
        <f t="shared" si="64"/>
        <v>0.2691886465273341</v>
      </c>
      <c r="DE44" s="179">
        <f t="shared" si="65"/>
        <v>0.2665635359116022</v>
      </c>
      <c r="DF44" s="233">
        <f t="shared" si="66"/>
        <v>0.20000000000000018</v>
      </c>
      <c r="DG44" s="179">
        <f t="shared" si="67"/>
        <v>0.18951355297983025</v>
      </c>
      <c r="DH44" s="179">
        <f t="shared" si="68"/>
        <v>0.18744751381215469</v>
      </c>
      <c r="DI44" s="233">
        <f t="shared" si="69"/>
        <v>0.30000000000000027</v>
      </c>
      <c r="DJ44" s="179">
        <f t="shared" si="70"/>
        <v>0.10271972255179337</v>
      </c>
      <c r="DK44" s="179">
        <f t="shared" si="71"/>
        <v>9.5823204419889507E-2</v>
      </c>
      <c r="DL44" s="233">
        <f t="shared" si="72"/>
        <v>0.69999999999999929</v>
      </c>
      <c r="DM44" s="207">
        <v>0</v>
      </c>
    </row>
    <row r="45" spans="1:117">
      <c r="A45" s="99"/>
      <c r="B45" s="161">
        <v>41</v>
      </c>
      <c r="C45" s="156" t="s">
        <v>14</v>
      </c>
      <c r="D45" s="186">
        <v>26</v>
      </c>
      <c r="E45" s="162">
        <v>2</v>
      </c>
      <c r="F45" s="163">
        <f t="shared" si="14"/>
        <v>7.6923076923076927E-3</v>
      </c>
      <c r="G45" s="165">
        <f t="shared" si="79"/>
        <v>7.6923076923076927E-2</v>
      </c>
      <c r="H45" s="186">
        <v>109</v>
      </c>
      <c r="I45" s="162">
        <v>5</v>
      </c>
      <c r="J45" s="163">
        <f t="shared" si="73"/>
        <v>1.9230769230769232E-2</v>
      </c>
      <c r="K45" s="165">
        <f t="shared" si="80"/>
        <v>4.5871559633027525E-2</v>
      </c>
      <c r="L45" s="186">
        <v>8241</v>
      </c>
      <c r="M45" s="162">
        <v>48</v>
      </c>
      <c r="N45" s="163">
        <f t="shared" si="15"/>
        <v>0.18461538461538463</v>
      </c>
      <c r="O45" s="165">
        <f t="shared" si="81"/>
        <v>5.8245358572988713E-3</v>
      </c>
      <c r="P45" s="186">
        <v>8013</v>
      </c>
      <c r="Q45" s="162">
        <v>80</v>
      </c>
      <c r="R45" s="163">
        <f t="shared" si="16"/>
        <v>0.30769230769230771</v>
      </c>
      <c r="S45" s="165">
        <f t="shared" si="82"/>
        <v>9.9837763634094603E-3</v>
      </c>
      <c r="T45" s="186">
        <v>4935</v>
      </c>
      <c r="U45" s="162">
        <v>62</v>
      </c>
      <c r="V45" s="163">
        <f t="shared" si="17"/>
        <v>0.23846153846153847</v>
      </c>
      <c r="W45" s="165">
        <f t="shared" si="83"/>
        <v>1.2563323201621074E-2</v>
      </c>
      <c r="X45" s="186">
        <v>2074</v>
      </c>
      <c r="Y45" s="162">
        <v>39</v>
      </c>
      <c r="Z45" s="163">
        <f t="shared" si="18"/>
        <v>0.15</v>
      </c>
      <c r="AA45" s="165">
        <f t="shared" si="84"/>
        <v>1.8804243008678882E-2</v>
      </c>
      <c r="AB45" s="186">
        <v>808</v>
      </c>
      <c r="AC45" s="162">
        <v>24</v>
      </c>
      <c r="AD45" s="163">
        <f t="shared" si="19"/>
        <v>9.2307692307692313E-2</v>
      </c>
      <c r="AE45" s="165">
        <f t="shared" si="85"/>
        <v>2.9702970297029702E-2</v>
      </c>
      <c r="AF45" s="186">
        <f t="shared" si="20"/>
        <v>24206</v>
      </c>
      <c r="AG45" s="162">
        <f t="shared" si="21"/>
        <v>260</v>
      </c>
      <c r="AH45" s="163">
        <f t="shared" si="22"/>
        <v>1</v>
      </c>
      <c r="AI45" s="165">
        <f t="shared" si="87"/>
        <v>1.0741138560687433E-2</v>
      </c>
      <c r="AL45" s="161">
        <v>41</v>
      </c>
      <c r="AM45" s="156" t="s">
        <v>14</v>
      </c>
      <c r="AN45" s="186">
        <v>23</v>
      </c>
      <c r="AO45" s="162">
        <v>2</v>
      </c>
      <c r="AP45" s="163">
        <f t="shared" si="24"/>
        <v>8.1967213114754103E-3</v>
      </c>
      <c r="AQ45" s="165">
        <f t="shared" si="7"/>
        <v>8.6956521739130432E-2</v>
      </c>
      <c r="AR45" s="186">
        <v>137</v>
      </c>
      <c r="AS45" s="162">
        <v>5</v>
      </c>
      <c r="AT45" s="163">
        <f t="shared" si="74"/>
        <v>2.0491803278688523E-2</v>
      </c>
      <c r="AU45" s="165">
        <f t="shared" si="8"/>
        <v>3.6496350364963501E-2</v>
      </c>
      <c r="AV45" s="186">
        <v>8642</v>
      </c>
      <c r="AW45" s="162">
        <v>59</v>
      </c>
      <c r="AX45" s="163">
        <f t="shared" si="25"/>
        <v>0.24180327868852458</v>
      </c>
      <c r="AY45" s="165">
        <f t="shared" si="9"/>
        <v>6.8271233510761396E-3</v>
      </c>
      <c r="AZ45" s="186">
        <v>7476</v>
      </c>
      <c r="BA45" s="162">
        <v>62</v>
      </c>
      <c r="BB45" s="163">
        <f t="shared" si="26"/>
        <v>0.25409836065573771</v>
      </c>
      <c r="BC45" s="165">
        <f t="shared" si="10"/>
        <v>8.2932049224184057E-3</v>
      </c>
      <c r="BD45" s="186">
        <v>4572</v>
      </c>
      <c r="BE45" s="162">
        <v>58</v>
      </c>
      <c r="BF45" s="163">
        <f t="shared" si="27"/>
        <v>0.23770491803278687</v>
      </c>
      <c r="BG45" s="165">
        <f t="shared" si="11"/>
        <v>1.2685914260717411E-2</v>
      </c>
      <c r="BH45" s="186">
        <v>1956</v>
      </c>
      <c r="BI45" s="162">
        <v>45</v>
      </c>
      <c r="BJ45" s="163">
        <f t="shared" si="28"/>
        <v>0.18442622950819673</v>
      </c>
      <c r="BK45" s="165">
        <f t="shared" si="12"/>
        <v>2.3006134969325152E-2</v>
      </c>
      <c r="BL45" s="186">
        <v>686</v>
      </c>
      <c r="BM45" s="162">
        <v>13</v>
      </c>
      <c r="BN45" s="163">
        <f t="shared" si="29"/>
        <v>5.3278688524590161E-2</v>
      </c>
      <c r="BO45" s="165">
        <f t="shared" si="13"/>
        <v>1.8950437317784258E-2</v>
      </c>
      <c r="BP45" s="186">
        <f t="shared" si="30"/>
        <v>23492</v>
      </c>
      <c r="BQ45" s="162">
        <f t="shared" si="30"/>
        <v>244</v>
      </c>
      <c r="BR45" s="163">
        <f t="shared" si="31"/>
        <v>1</v>
      </c>
      <c r="BS45" s="165">
        <f t="shared" si="32"/>
        <v>1.0386514558147455E-2</v>
      </c>
      <c r="BT45" s="232">
        <v>41</v>
      </c>
      <c r="BU45" s="98" t="s">
        <v>14</v>
      </c>
      <c r="BV45" s="179">
        <f t="shared" si="33"/>
        <v>7.6923076923076927E-3</v>
      </c>
      <c r="BW45" s="179">
        <f t="shared" si="34"/>
        <v>8.1967213114754103E-3</v>
      </c>
      <c r="BX45" s="233">
        <f t="shared" si="35"/>
        <v>0</v>
      </c>
      <c r="BY45" s="179">
        <f t="shared" si="36"/>
        <v>1.9230769230769232E-2</v>
      </c>
      <c r="BZ45" s="179">
        <f t="shared" si="37"/>
        <v>2.0491803278688523E-2</v>
      </c>
      <c r="CA45" s="233">
        <f t="shared" si="38"/>
        <v>-0.10000000000000009</v>
      </c>
      <c r="CB45" s="179">
        <f t="shared" si="39"/>
        <v>0.18461538461538463</v>
      </c>
      <c r="CC45" s="179">
        <f t="shared" si="40"/>
        <v>0.24180327868852458</v>
      </c>
      <c r="CD45" s="233">
        <f t="shared" si="41"/>
        <v>-5.6999999999999993</v>
      </c>
      <c r="CE45" s="179">
        <f t="shared" si="42"/>
        <v>0.30769230769230771</v>
      </c>
      <c r="CF45" s="179">
        <f t="shared" si="43"/>
        <v>0.25409836065573771</v>
      </c>
      <c r="CG45" s="233">
        <f t="shared" si="44"/>
        <v>5.3999999999999995</v>
      </c>
      <c r="CH45" s="179">
        <f t="shared" si="76"/>
        <v>0.23846153846153847</v>
      </c>
      <c r="CI45" s="179">
        <f t="shared" si="75"/>
        <v>0.23770491803278687</v>
      </c>
      <c r="CJ45" s="233">
        <f t="shared" si="45"/>
        <v>0</v>
      </c>
      <c r="CK45" s="179">
        <f t="shared" si="46"/>
        <v>0.15</v>
      </c>
      <c r="CL45" s="179">
        <f t="shared" si="47"/>
        <v>0.18442622950819673</v>
      </c>
      <c r="CM45" s="233">
        <f t="shared" si="48"/>
        <v>-3.4000000000000004</v>
      </c>
      <c r="CN45" s="179">
        <f t="shared" si="49"/>
        <v>9.2307692307692313E-2</v>
      </c>
      <c r="CO45" s="179">
        <f t="shared" si="50"/>
        <v>5.3278688524590161E-2</v>
      </c>
      <c r="CP45" s="233">
        <f t="shared" si="51"/>
        <v>3.9</v>
      </c>
      <c r="CR45" s="179">
        <f t="shared" si="52"/>
        <v>8.3051930272884916E-3</v>
      </c>
      <c r="CS45" s="179">
        <f t="shared" si="53"/>
        <v>1.0342541436464089E-2</v>
      </c>
      <c r="CT45" s="233">
        <f t="shared" si="54"/>
        <v>-0.2</v>
      </c>
      <c r="CU45" s="179">
        <f t="shared" si="55"/>
        <v>2.3911654649995437E-2</v>
      </c>
      <c r="CV45" s="179">
        <f t="shared" si="56"/>
        <v>2.2983425414364642E-2</v>
      </c>
      <c r="CW45" s="233">
        <f t="shared" si="57"/>
        <v>0.10000000000000009</v>
      </c>
      <c r="CX45" s="179">
        <f t="shared" si="58"/>
        <v>0.1657387971159989</v>
      </c>
      <c r="CY45" s="179">
        <f t="shared" si="59"/>
        <v>0.17834254143646408</v>
      </c>
      <c r="CZ45" s="233">
        <f t="shared" si="60"/>
        <v>-1.1999999999999984</v>
      </c>
      <c r="DA45" s="179">
        <f t="shared" si="61"/>
        <v>0.24062243314775941</v>
      </c>
      <c r="DB45" s="179">
        <f t="shared" si="62"/>
        <v>0.23849723756906077</v>
      </c>
      <c r="DC45" s="233">
        <f t="shared" si="63"/>
        <v>0.30000000000000027</v>
      </c>
      <c r="DD45" s="179">
        <f t="shared" si="64"/>
        <v>0.2691886465273341</v>
      </c>
      <c r="DE45" s="179">
        <f t="shared" si="65"/>
        <v>0.2665635359116022</v>
      </c>
      <c r="DF45" s="233">
        <f t="shared" si="66"/>
        <v>0.20000000000000018</v>
      </c>
      <c r="DG45" s="179">
        <f t="shared" si="67"/>
        <v>0.18951355297983025</v>
      </c>
      <c r="DH45" s="179">
        <f t="shared" si="68"/>
        <v>0.18744751381215469</v>
      </c>
      <c r="DI45" s="233">
        <f t="shared" si="69"/>
        <v>0.30000000000000027</v>
      </c>
      <c r="DJ45" s="179">
        <f t="shared" si="70"/>
        <v>0.10271972255179337</v>
      </c>
      <c r="DK45" s="179">
        <f t="shared" si="71"/>
        <v>9.5823204419889507E-2</v>
      </c>
      <c r="DL45" s="233">
        <f t="shared" si="72"/>
        <v>0.69999999999999929</v>
      </c>
      <c r="DM45" s="207">
        <v>0</v>
      </c>
    </row>
    <row r="46" spans="1:117">
      <c r="A46" s="99"/>
      <c r="B46" s="161">
        <v>42</v>
      </c>
      <c r="C46" s="156" t="s">
        <v>15</v>
      </c>
      <c r="D46" s="186">
        <v>103</v>
      </c>
      <c r="E46" s="162">
        <v>8</v>
      </c>
      <c r="F46" s="163">
        <f t="shared" si="14"/>
        <v>1.0178117048346057E-2</v>
      </c>
      <c r="G46" s="165">
        <f t="shared" si="79"/>
        <v>7.7669902912621352E-2</v>
      </c>
      <c r="H46" s="186">
        <v>397</v>
      </c>
      <c r="I46" s="162">
        <v>25</v>
      </c>
      <c r="J46" s="163">
        <f t="shared" si="73"/>
        <v>3.1806615776081425E-2</v>
      </c>
      <c r="K46" s="165">
        <f t="shared" si="80"/>
        <v>6.2972292191435769E-2</v>
      </c>
      <c r="L46" s="186">
        <v>23820</v>
      </c>
      <c r="M46" s="162">
        <v>141</v>
      </c>
      <c r="N46" s="163">
        <f t="shared" si="15"/>
        <v>0.17938931297709923</v>
      </c>
      <c r="O46" s="165">
        <f t="shared" si="81"/>
        <v>5.9193954659949623E-3</v>
      </c>
      <c r="P46" s="186">
        <v>19563</v>
      </c>
      <c r="Q46" s="162">
        <v>182</v>
      </c>
      <c r="R46" s="163">
        <f t="shared" si="16"/>
        <v>0.23155216284987276</v>
      </c>
      <c r="S46" s="165">
        <f t="shared" si="82"/>
        <v>9.3032765935694931E-3</v>
      </c>
      <c r="T46" s="186">
        <v>11800</v>
      </c>
      <c r="U46" s="162">
        <v>214</v>
      </c>
      <c r="V46" s="163">
        <f t="shared" si="17"/>
        <v>0.27226463104325699</v>
      </c>
      <c r="W46" s="165">
        <f t="shared" si="83"/>
        <v>1.8135593220338982E-2</v>
      </c>
      <c r="X46" s="186">
        <v>5504</v>
      </c>
      <c r="Y46" s="162">
        <v>132</v>
      </c>
      <c r="Z46" s="163">
        <f t="shared" si="18"/>
        <v>0.16793893129770993</v>
      </c>
      <c r="AA46" s="165">
        <f t="shared" si="84"/>
        <v>2.3982558139534885E-2</v>
      </c>
      <c r="AB46" s="186">
        <v>2084</v>
      </c>
      <c r="AC46" s="162">
        <v>84</v>
      </c>
      <c r="AD46" s="163">
        <f t="shared" si="19"/>
        <v>0.10687022900763359</v>
      </c>
      <c r="AE46" s="165">
        <f t="shared" si="85"/>
        <v>4.0307101727447218E-2</v>
      </c>
      <c r="AF46" s="186">
        <f t="shared" si="20"/>
        <v>63271</v>
      </c>
      <c r="AG46" s="162">
        <f t="shared" si="21"/>
        <v>786</v>
      </c>
      <c r="AH46" s="163">
        <f t="shared" si="22"/>
        <v>1</v>
      </c>
      <c r="AI46" s="165">
        <f t="shared" si="87"/>
        <v>1.2422752919979137E-2</v>
      </c>
      <c r="AL46" s="161">
        <v>42</v>
      </c>
      <c r="AM46" s="156" t="s">
        <v>15</v>
      </c>
      <c r="AN46" s="186">
        <v>148</v>
      </c>
      <c r="AO46" s="162">
        <v>10</v>
      </c>
      <c r="AP46" s="163">
        <f t="shared" si="24"/>
        <v>1.1876484560570071E-2</v>
      </c>
      <c r="AQ46" s="165">
        <f t="shared" si="7"/>
        <v>6.7567567567567571E-2</v>
      </c>
      <c r="AR46" s="186">
        <v>406</v>
      </c>
      <c r="AS46" s="162">
        <v>24</v>
      </c>
      <c r="AT46" s="163">
        <f t="shared" si="74"/>
        <v>2.8503562945368172E-2</v>
      </c>
      <c r="AU46" s="165">
        <f t="shared" si="8"/>
        <v>5.9113300492610835E-2</v>
      </c>
      <c r="AV46" s="186">
        <v>24220</v>
      </c>
      <c r="AW46" s="162">
        <v>157</v>
      </c>
      <c r="AX46" s="163">
        <f t="shared" si="25"/>
        <v>0.18646080760095013</v>
      </c>
      <c r="AY46" s="165">
        <f t="shared" si="9"/>
        <v>6.4822460776218001E-3</v>
      </c>
      <c r="AZ46" s="186">
        <v>17866</v>
      </c>
      <c r="BA46" s="162">
        <v>193</v>
      </c>
      <c r="BB46" s="163">
        <f t="shared" si="26"/>
        <v>0.22921615201900236</v>
      </c>
      <c r="BC46" s="165">
        <f t="shared" si="10"/>
        <v>1.0802641889622747E-2</v>
      </c>
      <c r="BD46" s="186">
        <v>11043</v>
      </c>
      <c r="BE46" s="162">
        <v>226</v>
      </c>
      <c r="BF46" s="163">
        <f t="shared" si="27"/>
        <v>0.26840855106888362</v>
      </c>
      <c r="BG46" s="165">
        <f t="shared" si="11"/>
        <v>2.0465453228289413E-2</v>
      </c>
      <c r="BH46" s="186">
        <v>5063</v>
      </c>
      <c r="BI46" s="162">
        <v>152</v>
      </c>
      <c r="BJ46" s="163">
        <f t="shared" si="28"/>
        <v>0.18052256532066507</v>
      </c>
      <c r="BK46" s="165">
        <f t="shared" si="12"/>
        <v>3.0021726249259334E-2</v>
      </c>
      <c r="BL46" s="186">
        <v>1904</v>
      </c>
      <c r="BM46" s="162">
        <v>80</v>
      </c>
      <c r="BN46" s="163">
        <f t="shared" si="29"/>
        <v>9.5011876484560567E-2</v>
      </c>
      <c r="BO46" s="165">
        <f t="shared" si="13"/>
        <v>4.2016806722689079E-2</v>
      </c>
      <c r="BP46" s="186">
        <f t="shared" si="30"/>
        <v>60650</v>
      </c>
      <c r="BQ46" s="162">
        <f t="shared" si="30"/>
        <v>842</v>
      </c>
      <c r="BR46" s="163">
        <f t="shared" si="31"/>
        <v>1</v>
      </c>
      <c r="BS46" s="165">
        <f t="shared" si="32"/>
        <v>1.3882934872217641E-2</v>
      </c>
      <c r="BT46" s="232">
        <v>42</v>
      </c>
      <c r="BU46" s="98" t="s">
        <v>15</v>
      </c>
      <c r="BV46" s="179">
        <f t="shared" si="33"/>
        <v>1.0178117048346057E-2</v>
      </c>
      <c r="BW46" s="179">
        <f t="shared" si="34"/>
        <v>1.1876484560570071E-2</v>
      </c>
      <c r="BX46" s="233">
        <f t="shared" si="35"/>
        <v>-0.2</v>
      </c>
      <c r="BY46" s="179">
        <f t="shared" si="36"/>
        <v>3.1806615776081425E-2</v>
      </c>
      <c r="BZ46" s="179">
        <f t="shared" si="37"/>
        <v>2.8503562945368172E-2</v>
      </c>
      <c r="CA46" s="233">
        <f t="shared" si="38"/>
        <v>0.29999999999999993</v>
      </c>
      <c r="CB46" s="179">
        <f t="shared" si="39"/>
        <v>0.17938931297709923</v>
      </c>
      <c r="CC46" s="179">
        <f t="shared" si="40"/>
        <v>0.18646080760095013</v>
      </c>
      <c r="CD46" s="233">
        <f t="shared" si="41"/>
        <v>-0.70000000000000062</v>
      </c>
      <c r="CE46" s="179">
        <f t="shared" si="42"/>
        <v>0.23155216284987276</v>
      </c>
      <c r="CF46" s="179">
        <f t="shared" si="43"/>
        <v>0.22921615201900236</v>
      </c>
      <c r="CG46" s="233">
        <f t="shared" si="44"/>
        <v>0.30000000000000027</v>
      </c>
      <c r="CH46" s="179">
        <f t="shared" si="76"/>
        <v>0.27226463104325699</v>
      </c>
      <c r="CI46" s="179">
        <f t="shared" si="75"/>
        <v>0.26840855106888362</v>
      </c>
      <c r="CJ46" s="233">
        <f t="shared" si="45"/>
        <v>0.40000000000000036</v>
      </c>
      <c r="CK46" s="179">
        <f t="shared" si="46"/>
        <v>0.16793893129770993</v>
      </c>
      <c r="CL46" s="179">
        <f t="shared" si="47"/>
        <v>0.18052256532066507</v>
      </c>
      <c r="CM46" s="233">
        <f t="shared" si="48"/>
        <v>-1.2999999999999985</v>
      </c>
      <c r="CN46" s="179">
        <f t="shared" si="49"/>
        <v>0.10687022900763359</v>
      </c>
      <c r="CO46" s="179">
        <f t="shared" si="50"/>
        <v>9.5011876484560567E-2</v>
      </c>
      <c r="CP46" s="233">
        <f t="shared" si="51"/>
        <v>1.1999999999999997</v>
      </c>
      <c r="CR46" s="179">
        <f t="shared" si="52"/>
        <v>8.3051930272884916E-3</v>
      </c>
      <c r="CS46" s="179">
        <f t="shared" si="53"/>
        <v>1.0342541436464089E-2</v>
      </c>
      <c r="CT46" s="233">
        <f t="shared" si="54"/>
        <v>-0.2</v>
      </c>
      <c r="CU46" s="179">
        <f t="shared" si="55"/>
        <v>2.3911654649995437E-2</v>
      </c>
      <c r="CV46" s="179">
        <f t="shared" si="56"/>
        <v>2.2983425414364642E-2</v>
      </c>
      <c r="CW46" s="233">
        <f t="shared" si="57"/>
        <v>0.10000000000000009</v>
      </c>
      <c r="CX46" s="179">
        <f t="shared" si="58"/>
        <v>0.1657387971159989</v>
      </c>
      <c r="CY46" s="179">
        <f t="shared" si="59"/>
        <v>0.17834254143646408</v>
      </c>
      <c r="CZ46" s="233">
        <f t="shared" si="60"/>
        <v>-1.1999999999999984</v>
      </c>
      <c r="DA46" s="179">
        <f t="shared" si="61"/>
        <v>0.24062243314775941</v>
      </c>
      <c r="DB46" s="179">
        <f t="shared" si="62"/>
        <v>0.23849723756906077</v>
      </c>
      <c r="DC46" s="233">
        <f t="shared" si="63"/>
        <v>0.30000000000000027</v>
      </c>
      <c r="DD46" s="179">
        <f t="shared" si="64"/>
        <v>0.2691886465273341</v>
      </c>
      <c r="DE46" s="179">
        <f t="shared" si="65"/>
        <v>0.2665635359116022</v>
      </c>
      <c r="DF46" s="233">
        <f t="shared" si="66"/>
        <v>0.20000000000000018</v>
      </c>
      <c r="DG46" s="179">
        <f t="shared" si="67"/>
        <v>0.18951355297983025</v>
      </c>
      <c r="DH46" s="179">
        <f t="shared" si="68"/>
        <v>0.18744751381215469</v>
      </c>
      <c r="DI46" s="233">
        <f t="shared" si="69"/>
        <v>0.30000000000000027</v>
      </c>
      <c r="DJ46" s="179">
        <f t="shared" si="70"/>
        <v>0.10271972255179337</v>
      </c>
      <c r="DK46" s="179">
        <f t="shared" si="71"/>
        <v>9.5823204419889507E-2</v>
      </c>
      <c r="DL46" s="233">
        <f t="shared" si="72"/>
        <v>0.69999999999999929</v>
      </c>
      <c r="DM46" s="207">
        <v>0</v>
      </c>
    </row>
    <row r="47" spans="1:117">
      <c r="A47" s="99"/>
      <c r="B47" s="161">
        <v>43</v>
      </c>
      <c r="C47" s="156" t="s">
        <v>10</v>
      </c>
      <c r="D47" s="187">
        <v>48</v>
      </c>
      <c r="E47" s="145">
        <v>6</v>
      </c>
      <c r="F47" s="163">
        <f t="shared" si="14"/>
        <v>8.0862533692722376E-3</v>
      </c>
      <c r="G47" s="165">
        <f t="shared" si="79"/>
        <v>0.125</v>
      </c>
      <c r="H47" s="187">
        <v>241</v>
      </c>
      <c r="I47" s="145">
        <v>18</v>
      </c>
      <c r="J47" s="163">
        <f t="shared" si="73"/>
        <v>2.4258760107816711E-2</v>
      </c>
      <c r="K47" s="165">
        <f t="shared" si="80"/>
        <v>7.4688796680497924E-2</v>
      </c>
      <c r="L47" s="187">
        <v>14354</v>
      </c>
      <c r="M47" s="145">
        <v>120</v>
      </c>
      <c r="N47" s="163">
        <f t="shared" si="15"/>
        <v>0.16172506738544473</v>
      </c>
      <c r="O47" s="165">
        <f t="shared" si="81"/>
        <v>8.3600390135153968E-3</v>
      </c>
      <c r="P47" s="187">
        <v>11889</v>
      </c>
      <c r="Q47" s="145">
        <v>183</v>
      </c>
      <c r="R47" s="163">
        <f t="shared" si="16"/>
        <v>0.24663072776280323</v>
      </c>
      <c r="S47" s="165">
        <f t="shared" si="82"/>
        <v>1.5392379510471866E-2</v>
      </c>
      <c r="T47" s="187">
        <v>7372</v>
      </c>
      <c r="U47" s="145">
        <v>204</v>
      </c>
      <c r="V47" s="163">
        <f t="shared" si="17"/>
        <v>0.27493261455525608</v>
      </c>
      <c r="W47" s="165">
        <f t="shared" si="83"/>
        <v>2.7672273467173086E-2</v>
      </c>
      <c r="X47" s="187">
        <v>3533</v>
      </c>
      <c r="Y47" s="145">
        <v>126</v>
      </c>
      <c r="Z47" s="163">
        <f t="shared" si="18"/>
        <v>0.16981132075471697</v>
      </c>
      <c r="AA47" s="165">
        <f t="shared" si="84"/>
        <v>3.5663741862439854E-2</v>
      </c>
      <c r="AB47" s="187">
        <v>1356</v>
      </c>
      <c r="AC47" s="145">
        <v>85</v>
      </c>
      <c r="AD47" s="163">
        <f t="shared" si="19"/>
        <v>0.11455525606469003</v>
      </c>
      <c r="AE47" s="165">
        <f t="shared" si="85"/>
        <v>6.268436578171091E-2</v>
      </c>
      <c r="AF47" s="187">
        <f t="shared" si="20"/>
        <v>38793</v>
      </c>
      <c r="AG47" s="145">
        <f t="shared" si="21"/>
        <v>742</v>
      </c>
      <c r="AH47" s="163">
        <f t="shared" si="22"/>
        <v>1</v>
      </c>
      <c r="AI47" s="165">
        <f t="shared" si="87"/>
        <v>1.9127162116876754E-2</v>
      </c>
      <c r="AL47" s="161">
        <v>43</v>
      </c>
      <c r="AM47" s="156" t="s">
        <v>10</v>
      </c>
      <c r="AN47" s="187">
        <v>91</v>
      </c>
      <c r="AO47" s="145">
        <v>10</v>
      </c>
      <c r="AP47" s="163">
        <f t="shared" si="24"/>
        <v>1.282051282051282E-2</v>
      </c>
      <c r="AQ47" s="165">
        <f t="shared" si="7"/>
        <v>0.10989010989010989</v>
      </c>
      <c r="AR47" s="187">
        <v>239</v>
      </c>
      <c r="AS47" s="145">
        <v>26</v>
      </c>
      <c r="AT47" s="163">
        <f t="shared" si="74"/>
        <v>3.3333333333333333E-2</v>
      </c>
      <c r="AU47" s="165">
        <f t="shared" si="8"/>
        <v>0.10878661087866109</v>
      </c>
      <c r="AV47" s="187">
        <v>14438</v>
      </c>
      <c r="AW47" s="145">
        <v>142</v>
      </c>
      <c r="AX47" s="163">
        <f t="shared" si="25"/>
        <v>0.18205128205128204</v>
      </c>
      <c r="AY47" s="165">
        <f t="shared" si="9"/>
        <v>9.835157223992242E-3</v>
      </c>
      <c r="AZ47" s="187">
        <v>10895</v>
      </c>
      <c r="BA47" s="145">
        <v>172</v>
      </c>
      <c r="BB47" s="163">
        <f t="shared" si="26"/>
        <v>0.22051282051282051</v>
      </c>
      <c r="BC47" s="165">
        <f t="shared" si="10"/>
        <v>1.5787058283616338E-2</v>
      </c>
      <c r="BD47" s="187">
        <v>6981</v>
      </c>
      <c r="BE47" s="145">
        <v>204</v>
      </c>
      <c r="BF47" s="163">
        <f t="shared" si="27"/>
        <v>0.26153846153846155</v>
      </c>
      <c r="BG47" s="165">
        <f t="shared" si="11"/>
        <v>2.922217447357112E-2</v>
      </c>
      <c r="BH47" s="187">
        <v>3285</v>
      </c>
      <c r="BI47" s="145">
        <v>150</v>
      </c>
      <c r="BJ47" s="163">
        <f t="shared" si="28"/>
        <v>0.19230769230769232</v>
      </c>
      <c r="BK47" s="165">
        <f t="shared" si="12"/>
        <v>4.5662100456621002E-2</v>
      </c>
      <c r="BL47" s="187">
        <v>1233</v>
      </c>
      <c r="BM47" s="145">
        <v>76</v>
      </c>
      <c r="BN47" s="163">
        <f t="shared" si="29"/>
        <v>9.7435897435897437E-2</v>
      </c>
      <c r="BO47" s="165">
        <f t="shared" si="13"/>
        <v>6.163828061638281E-2</v>
      </c>
      <c r="BP47" s="187">
        <f t="shared" si="30"/>
        <v>37162</v>
      </c>
      <c r="BQ47" s="145">
        <f t="shared" si="30"/>
        <v>780</v>
      </c>
      <c r="BR47" s="163">
        <f t="shared" si="31"/>
        <v>1</v>
      </c>
      <c r="BS47" s="165">
        <f t="shared" si="32"/>
        <v>2.0989182498250901E-2</v>
      </c>
      <c r="BT47" s="232">
        <v>43</v>
      </c>
      <c r="BU47" s="98" t="s">
        <v>10</v>
      </c>
      <c r="BV47" s="179">
        <f t="shared" si="33"/>
        <v>8.0862533692722376E-3</v>
      </c>
      <c r="BW47" s="179">
        <f t="shared" si="34"/>
        <v>1.282051282051282E-2</v>
      </c>
      <c r="BX47" s="233">
        <f t="shared" si="35"/>
        <v>-0.49999999999999994</v>
      </c>
      <c r="BY47" s="179">
        <f t="shared" si="36"/>
        <v>2.4258760107816711E-2</v>
      </c>
      <c r="BZ47" s="179">
        <f t="shared" si="37"/>
        <v>3.3333333333333333E-2</v>
      </c>
      <c r="CA47" s="233">
        <f t="shared" si="38"/>
        <v>-0.90000000000000013</v>
      </c>
      <c r="CB47" s="179">
        <f t="shared" si="39"/>
        <v>0.16172506738544473</v>
      </c>
      <c r="CC47" s="179">
        <f t="shared" si="40"/>
        <v>0.18205128205128204</v>
      </c>
      <c r="CD47" s="233">
        <f t="shared" si="41"/>
        <v>-1.9999999999999991</v>
      </c>
      <c r="CE47" s="179">
        <f t="shared" si="42"/>
        <v>0.24663072776280323</v>
      </c>
      <c r="CF47" s="179">
        <f t="shared" si="43"/>
        <v>0.22051282051282051</v>
      </c>
      <c r="CG47" s="233">
        <f t="shared" si="44"/>
        <v>2.5999999999999996</v>
      </c>
      <c r="CH47" s="179">
        <f t="shared" si="76"/>
        <v>0.27493261455525608</v>
      </c>
      <c r="CI47" s="179">
        <f t="shared" si="75"/>
        <v>0.26153846153846155</v>
      </c>
      <c r="CJ47" s="233">
        <f t="shared" si="45"/>
        <v>1.3000000000000012</v>
      </c>
      <c r="CK47" s="179">
        <f t="shared" si="46"/>
        <v>0.16981132075471697</v>
      </c>
      <c r="CL47" s="179">
        <f t="shared" si="47"/>
        <v>0.19230769230769232</v>
      </c>
      <c r="CM47" s="233">
        <f t="shared" si="48"/>
        <v>-2.1999999999999993</v>
      </c>
      <c r="CN47" s="179">
        <f t="shared" si="49"/>
        <v>0.11455525606469003</v>
      </c>
      <c r="CO47" s="179">
        <f t="shared" si="50"/>
        <v>9.7435897435897437E-2</v>
      </c>
      <c r="CP47" s="233">
        <f t="shared" si="51"/>
        <v>1.8000000000000003</v>
      </c>
      <c r="CR47" s="179">
        <f t="shared" si="52"/>
        <v>8.3051930272884916E-3</v>
      </c>
      <c r="CS47" s="179">
        <f t="shared" si="53"/>
        <v>1.0342541436464089E-2</v>
      </c>
      <c r="CT47" s="233">
        <f t="shared" si="54"/>
        <v>-0.2</v>
      </c>
      <c r="CU47" s="179">
        <f t="shared" si="55"/>
        <v>2.3911654649995437E-2</v>
      </c>
      <c r="CV47" s="179">
        <f t="shared" si="56"/>
        <v>2.2983425414364642E-2</v>
      </c>
      <c r="CW47" s="233">
        <f t="shared" si="57"/>
        <v>0.10000000000000009</v>
      </c>
      <c r="CX47" s="179">
        <f t="shared" si="58"/>
        <v>0.1657387971159989</v>
      </c>
      <c r="CY47" s="179">
        <f t="shared" si="59"/>
        <v>0.17834254143646408</v>
      </c>
      <c r="CZ47" s="233">
        <f t="shared" si="60"/>
        <v>-1.1999999999999984</v>
      </c>
      <c r="DA47" s="179">
        <f t="shared" si="61"/>
        <v>0.24062243314775941</v>
      </c>
      <c r="DB47" s="179">
        <f t="shared" si="62"/>
        <v>0.23849723756906077</v>
      </c>
      <c r="DC47" s="233">
        <f t="shared" si="63"/>
        <v>0.30000000000000027</v>
      </c>
      <c r="DD47" s="179">
        <f t="shared" si="64"/>
        <v>0.2691886465273341</v>
      </c>
      <c r="DE47" s="179">
        <f t="shared" si="65"/>
        <v>0.2665635359116022</v>
      </c>
      <c r="DF47" s="233">
        <f t="shared" si="66"/>
        <v>0.20000000000000018</v>
      </c>
      <c r="DG47" s="179">
        <f t="shared" si="67"/>
        <v>0.18951355297983025</v>
      </c>
      <c r="DH47" s="179">
        <f t="shared" si="68"/>
        <v>0.18744751381215469</v>
      </c>
      <c r="DI47" s="233">
        <f t="shared" si="69"/>
        <v>0.30000000000000027</v>
      </c>
      <c r="DJ47" s="179">
        <f t="shared" si="70"/>
        <v>0.10271972255179337</v>
      </c>
      <c r="DK47" s="179">
        <f t="shared" si="71"/>
        <v>9.5823204419889507E-2</v>
      </c>
      <c r="DL47" s="233">
        <f t="shared" si="72"/>
        <v>0.69999999999999929</v>
      </c>
      <c r="DM47" s="207">
        <v>0</v>
      </c>
    </row>
    <row r="48" spans="1:117">
      <c r="A48" s="99"/>
      <c r="B48" s="161">
        <v>44</v>
      </c>
      <c r="C48" s="156" t="s">
        <v>22</v>
      </c>
      <c r="D48" s="185">
        <v>25</v>
      </c>
      <c r="E48" s="166">
        <v>3</v>
      </c>
      <c r="F48" s="163">
        <f t="shared" si="14"/>
        <v>7.0422535211267607E-3</v>
      </c>
      <c r="G48" s="165">
        <f t="shared" si="79"/>
        <v>0.12</v>
      </c>
      <c r="H48" s="185">
        <v>113</v>
      </c>
      <c r="I48" s="166">
        <v>2</v>
      </c>
      <c r="J48" s="163">
        <f t="shared" si="73"/>
        <v>4.6948356807511738E-3</v>
      </c>
      <c r="K48" s="165">
        <f t="shared" si="80"/>
        <v>1.7699115044247787E-2</v>
      </c>
      <c r="L48" s="185">
        <v>15415</v>
      </c>
      <c r="M48" s="166">
        <v>88</v>
      </c>
      <c r="N48" s="163">
        <f t="shared" si="15"/>
        <v>0.20657276995305165</v>
      </c>
      <c r="O48" s="165">
        <f t="shared" si="81"/>
        <v>5.7087252675964966E-3</v>
      </c>
      <c r="P48" s="185">
        <v>13696</v>
      </c>
      <c r="Q48" s="166">
        <v>112</v>
      </c>
      <c r="R48" s="163">
        <f t="shared" si="16"/>
        <v>0.26291079812206575</v>
      </c>
      <c r="S48" s="165">
        <f t="shared" si="82"/>
        <v>8.1775700934579431E-3</v>
      </c>
      <c r="T48" s="185">
        <v>8547</v>
      </c>
      <c r="U48" s="166">
        <v>113</v>
      </c>
      <c r="V48" s="163">
        <f t="shared" si="17"/>
        <v>0.26525821596244131</v>
      </c>
      <c r="W48" s="165">
        <f t="shared" si="83"/>
        <v>1.3221013221013222E-2</v>
      </c>
      <c r="X48" s="185">
        <v>3706</v>
      </c>
      <c r="Y48" s="166">
        <v>72</v>
      </c>
      <c r="Z48" s="163">
        <f t="shared" si="18"/>
        <v>0.16901408450704225</v>
      </c>
      <c r="AA48" s="165">
        <f t="shared" si="84"/>
        <v>1.9427954668105773E-2</v>
      </c>
      <c r="AB48" s="185">
        <v>1396</v>
      </c>
      <c r="AC48" s="166">
        <v>36</v>
      </c>
      <c r="AD48" s="163">
        <f t="shared" si="19"/>
        <v>8.4507042253521125E-2</v>
      </c>
      <c r="AE48" s="165">
        <f t="shared" si="85"/>
        <v>2.5787965616045846E-2</v>
      </c>
      <c r="AF48" s="185">
        <f t="shared" si="20"/>
        <v>42898</v>
      </c>
      <c r="AG48" s="166">
        <f t="shared" si="21"/>
        <v>426</v>
      </c>
      <c r="AH48" s="163">
        <f t="shared" si="22"/>
        <v>1</v>
      </c>
      <c r="AI48" s="165">
        <f t="shared" si="87"/>
        <v>9.9305328919763163E-3</v>
      </c>
      <c r="AL48" s="161">
        <v>44</v>
      </c>
      <c r="AM48" s="156" t="s">
        <v>22</v>
      </c>
      <c r="AN48" s="185">
        <v>42</v>
      </c>
      <c r="AO48" s="166">
        <v>2</v>
      </c>
      <c r="AP48" s="163">
        <f t="shared" si="24"/>
        <v>4.662004662004662E-3</v>
      </c>
      <c r="AQ48" s="165">
        <f t="shared" si="7"/>
        <v>4.7619047619047616E-2</v>
      </c>
      <c r="AR48" s="185">
        <v>121</v>
      </c>
      <c r="AS48" s="166">
        <v>7</v>
      </c>
      <c r="AT48" s="163">
        <f t="shared" si="74"/>
        <v>1.6317016317016316E-2</v>
      </c>
      <c r="AU48" s="165">
        <f t="shared" si="8"/>
        <v>5.7851239669421489E-2</v>
      </c>
      <c r="AV48" s="185">
        <v>15974</v>
      </c>
      <c r="AW48" s="166">
        <v>97</v>
      </c>
      <c r="AX48" s="163">
        <f t="shared" si="25"/>
        <v>0.22610722610722611</v>
      </c>
      <c r="AY48" s="165">
        <f t="shared" si="9"/>
        <v>6.0723675973456863E-3</v>
      </c>
      <c r="AZ48" s="185">
        <v>12821</v>
      </c>
      <c r="BA48" s="166">
        <v>101</v>
      </c>
      <c r="BB48" s="163">
        <f t="shared" si="26"/>
        <v>0.23543123543123542</v>
      </c>
      <c r="BC48" s="165">
        <f t="shared" si="10"/>
        <v>7.8777006473753994E-3</v>
      </c>
      <c r="BD48" s="185">
        <v>8014</v>
      </c>
      <c r="BE48" s="166">
        <v>117</v>
      </c>
      <c r="BF48" s="163">
        <f t="shared" si="27"/>
        <v>0.27272727272727271</v>
      </c>
      <c r="BG48" s="165">
        <f t="shared" si="11"/>
        <v>1.4599450960818567E-2</v>
      </c>
      <c r="BH48" s="185">
        <v>3460</v>
      </c>
      <c r="BI48" s="166">
        <v>73</v>
      </c>
      <c r="BJ48" s="163">
        <f t="shared" si="28"/>
        <v>0.17016317016317017</v>
      </c>
      <c r="BK48" s="165">
        <f t="shared" si="12"/>
        <v>2.1098265895953757E-2</v>
      </c>
      <c r="BL48" s="185">
        <v>1261</v>
      </c>
      <c r="BM48" s="166">
        <v>32</v>
      </c>
      <c r="BN48" s="163">
        <f t="shared" si="29"/>
        <v>7.4592074592074592E-2</v>
      </c>
      <c r="BO48" s="165">
        <f t="shared" si="13"/>
        <v>2.5376685170499604E-2</v>
      </c>
      <c r="BP48" s="185">
        <f t="shared" si="30"/>
        <v>41693</v>
      </c>
      <c r="BQ48" s="166">
        <f t="shared" si="30"/>
        <v>429</v>
      </c>
      <c r="BR48" s="163">
        <f t="shared" si="31"/>
        <v>1</v>
      </c>
      <c r="BS48" s="165">
        <f t="shared" si="32"/>
        <v>1.0289497037872065E-2</v>
      </c>
      <c r="BT48" s="232">
        <v>44</v>
      </c>
      <c r="BU48" s="98" t="s">
        <v>22</v>
      </c>
      <c r="BV48" s="179">
        <f t="shared" si="33"/>
        <v>7.0422535211267607E-3</v>
      </c>
      <c r="BW48" s="179">
        <f t="shared" si="34"/>
        <v>4.662004662004662E-3</v>
      </c>
      <c r="BX48" s="233">
        <f t="shared" si="35"/>
        <v>0.2</v>
      </c>
      <c r="BY48" s="179">
        <f t="shared" si="36"/>
        <v>4.6948356807511738E-3</v>
      </c>
      <c r="BZ48" s="179">
        <f t="shared" si="37"/>
        <v>1.6317016317016316E-2</v>
      </c>
      <c r="CA48" s="233">
        <f t="shared" si="38"/>
        <v>-1.0999999999999999</v>
      </c>
      <c r="CB48" s="179">
        <f t="shared" si="39"/>
        <v>0.20657276995305165</v>
      </c>
      <c r="CC48" s="179">
        <f t="shared" si="40"/>
        <v>0.22610722610722611</v>
      </c>
      <c r="CD48" s="233">
        <f t="shared" si="41"/>
        <v>-1.9000000000000017</v>
      </c>
      <c r="CE48" s="179">
        <f t="shared" si="42"/>
        <v>0.26291079812206575</v>
      </c>
      <c r="CF48" s="179">
        <f t="shared" si="43"/>
        <v>0.23543123543123542</v>
      </c>
      <c r="CG48" s="233">
        <f t="shared" si="44"/>
        <v>2.8000000000000025</v>
      </c>
      <c r="CH48" s="179">
        <f t="shared" si="76"/>
        <v>0.26525821596244131</v>
      </c>
      <c r="CI48" s="179">
        <f t="shared" si="75"/>
        <v>0.27272727272727271</v>
      </c>
      <c r="CJ48" s="233">
        <f t="shared" si="45"/>
        <v>-0.80000000000000071</v>
      </c>
      <c r="CK48" s="179">
        <f t="shared" si="46"/>
        <v>0.16901408450704225</v>
      </c>
      <c r="CL48" s="179">
        <f t="shared" si="47"/>
        <v>0.17016317016317017</v>
      </c>
      <c r="CM48" s="233">
        <f t="shared" si="48"/>
        <v>-0.10000000000000009</v>
      </c>
      <c r="CN48" s="179">
        <f t="shared" si="49"/>
        <v>8.4507042253521125E-2</v>
      </c>
      <c r="CO48" s="179">
        <f t="shared" si="50"/>
        <v>7.4592074592074592E-2</v>
      </c>
      <c r="CP48" s="233">
        <f t="shared" si="51"/>
        <v>1.0000000000000009</v>
      </c>
      <c r="CR48" s="179">
        <f t="shared" si="52"/>
        <v>8.3051930272884916E-3</v>
      </c>
      <c r="CS48" s="179">
        <f t="shared" si="53"/>
        <v>1.0342541436464089E-2</v>
      </c>
      <c r="CT48" s="233">
        <f t="shared" si="54"/>
        <v>-0.2</v>
      </c>
      <c r="CU48" s="179">
        <f t="shared" si="55"/>
        <v>2.3911654649995437E-2</v>
      </c>
      <c r="CV48" s="179">
        <f t="shared" si="56"/>
        <v>2.2983425414364642E-2</v>
      </c>
      <c r="CW48" s="233">
        <f t="shared" si="57"/>
        <v>0.10000000000000009</v>
      </c>
      <c r="CX48" s="179">
        <f t="shared" si="58"/>
        <v>0.1657387971159989</v>
      </c>
      <c r="CY48" s="179">
        <f t="shared" si="59"/>
        <v>0.17834254143646408</v>
      </c>
      <c r="CZ48" s="233">
        <f t="shared" si="60"/>
        <v>-1.1999999999999984</v>
      </c>
      <c r="DA48" s="179">
        <f t="shared" si="61"/>
        <v>0.24062243314775941</v>
      </c>
      <c r="DB48" s="179">
        <f t="shared" si="62"/>
        <v>0.23849723756906077</v>
      </c>
      <c r="DC48" s="233">
        <f t="shared" si="63"/>
        <v>0.30000000000000027</v>
      </c>
      <c r="DD48" s="179">
        <f t="shared" si="64"/>
        <v>0.2691886465273341</v>
      </c>
      <c r="DE48" s="179">
        <f t="shared" si="65"/>
        <v>0.2665635359116022</v>
      </c>
      <c r="DF48" s="233">
        <f t="shared" si="66"/>
        <v>0.20000000000000018</v>
      </c>
      <c r="DG48" s="179">
        <f t="shared" si="67"/>
        <v>0.18951355297983025</v>
      </c>
      <c r="DH48" s="179">
        <f t="shared" si="68"/>
        <v>0.18744751381215469</v>
      </c>
      <c r="DI48" s="233">
        <f t="shared" si="69"/>
        <v>0.30000000000000027</v>
      </c>
      <c r="DJ48" s="179">
        <f t="shared" si="70"/>
        <v>0.10271972255179337</v>
      </c>
      <c r="DK48" s="179">
        <f t="shared" si="71"/>
        <v>9.5823204419889507E-2</v>
      </c>
      <c r="DL48" s="233">
        <f t="shared" si="72"/>
        <v>0.69999999999999929</v>
      </c>
      <c r="DM48" s="207">
        <v>0</v>
      </c>
    </row>
    <row r="49" spans="1:117">
      <c r="A49" s="99"/>
      <c r="B49" s="161">
        <v>45</v>
      </c>
      <c r="C49" s="156" t="s">
        <v>48</v>
      </c>
      <c r="D49" s="186">
        <v>69</v>
      </c>
      <c r="E49" s="162">
        <v>3</v>
      </c>
      <c r="F49" s="163">
        <f t="shared" si="14"/>
        <v>7.058823529411765E-3</v>
      </c>
      <c r="G49" s="165">
        <f t="shared" si="79"/>
        <v>4.3478260869565216E-2</v>
      </c>
      <c r="H49" s="186">
        <v>182</v>
      </c>
      <c r="I49" s="162">
        <v>8</v>
      </c>
      <c r="J49" s="163">
        <f t="shared" si="73"/>
        <v>1.8823529411764704E-2</v>
      </c>
      <c r="K49" s="165">
        <f t="shared" si="80"/>
        <v>4.3956043956043959E-2</v>
      </c>
      <c r="L49" s="186">
        <v>5086</v>
      </c>
      <c r="M49" s="162">
        <v>83</v>
      </c>
      <c r="N49" s="163">
        <f t="shared" si="15"/>
        <v>0.19529411764705881</v>
      </c>
      <c r="O49" s="165">
        <f t="shared" si="81"/>
        <v>1.6319307904050333E-2</v>
      </c>
      <c r="P49" s="186">
        <v>4629</v>
      </c>
      <c r="Q49" s="162">
        <v>112</v>
      </c>
      <c r="R49" s="163">
        <f t="shared" si="16"/>
        <v>0.2635294117647059</v>
      </c>
      <c r="S49" s="165">
        <f t="shared" si="82"/>
        <v>2.4195290559516094E-2</v>
      </c>
      <c r="T49" s="186">
        <v>3030</v>
      </c>
      <c r="U49" s="162">
        <v>107</v>
      </c>
      <c r="V49" s="163">
        <f t="shared" si="17"/>
        <v>0.25176470588235295</v>
      </c>
      <c r="W49" s="165">
        <f t="shared" si="83"/>
        <v>3.5313531353135315E-2</v>
      </c>
      <c r="X49" s="186">
        <v>1437</v>
      </c>
      <c r="Y49" s="162">
        <v>74</v>
      </c>
      <c r="Z49" s="163">
        <f t="shared" si="18"/>
        <v>0.17411764705882352</v>
      </c>
      <c r="AA49" s="165">
        <f t="shared" si="84"/>
        <v>5.1496172581767571E-2</v>
      </c>
      <c r="AB49" s="186">
        <v>487</v>
      </c>
      <c r="AC49" s="162">
        <v>38</v>
      </c>
      <c r="AD49" s="163">
        <f t="shared" si="19"/>
        <v>8.9411764705882357E-2</v>
      </c>
      <c r="AE49" s="165">
        <f t="shared" si="85"/>
        <v>7.8028747433264892E-2</v>
      </c>
      <c r="AF49" s="186">
        <f t="shared" si="20"/>
        <v>14920</v>
      </c>
      <c r="AG49" s="162">
        <f t="shared" ref="AG49:AG54" si="88">SUM(E49,I49,M49,Q49,U49,Y49,AC49)</f>
        <v>425</v>
      </c>
      <c r="AH49" s="163">
        <f t="shared" si="22"/>
        <v>1</v>
      </c>
      <c r="AI49" s="165">
        <f t="shared" si="87"/>
        <v>2.848525469168901E-2</v>
      </c>
      <c r="AL49" s="161">
        <v>45</v>
      </c>
      <c r="AM49" s="156" t="s">
        <v>48</v>
      </c>
      <c r="AN49" s="186">
        <v>71</v>
      </c>
      <c r="AO49" s="162">
        <v>7</v>
      </c>
      <c r="AP49" s="163">
        <f t="shared" si="24"/>
        <v>1.6241299303944315E-2</v>
      </c>
      <c r="AQ49" s="165">
        <f t="shared" si="7"/>
        <v>9.8591549295774641E-2</v>
      </c>
      <c r="AR49" s="186">
        <v>187</v>
      </c>
      <c r="AS49" s="162">
        <v>8</v>
      </c>
      <c r="AT49" s="163">
        <f t="shared" si="74"/>
        <v>1.8561484918793503E-2</v>
      </c>
      <c r="AU49" s="165">
        <f t="shared" si="8"/>
        <v>4.2780748663101602E-2</v>
      </c>
      <c r="AV49" s="186">
        <v>5259</v>
      </c>
      <c r="AW49" s="162">
        <v>79</v>
      </c>
      <c r="AX49" s="163">
        <f t="shared" si="25"/>
        <v>0.18329466357308585</v>
      </c>
      <c r="AY49" s="165">
        <f t="shared" si="9"/>
        <v>1.5021867275147366E-2</v>
      </c>
      <c r="AZ49" s="186">
        <v>4399</v>
      </c>
      <c r="BA49" s="162">
        <v>120</v>
      </c>
      <c r="BB49" s="163">
        <f t="shared" si="26"/>
        <v>0.27842227378190254</v>
      </c>
      <c r="BC49" s="165">
        <f t="shared" si="10"/>
        <v>2.7278927028870199E-2</v>
      </c>
      <c r="BD49" s="186">
        <v>2850</v>
      </c>
      <c r="BE49" s="162">
        <v>107</v>
      </c>
      <c r="BF49" s="163">
        <f t="shared" si="27"/>
        <v>0.24825986078886311</v>
      </c>
      <c r="BG49" s="165">
        <f t="shared" si="11"/>
        <v>3.754385964912281E-2</v>
      </c>
      <c r="BH49" s="186">
        <v>1337</v>
      </c>
      <c r="BI49" s="162">
        <v>83</v>
      </c>
      <c r="BJ49" s="163">
        <f t="shared" si="28"/>
        <v>0.1925754060324826</v>
      </c>
      <c r="BK49" s="165">
        <f t="shared" si="12"/>
        <v>6.2079281974569932E-2</v>
      </c>
      <c r="BL49" s="186">
        <v>440</v>
      </c>
      <c r="BM49" s="162">
        <v>27</v>
      </c>
      <c r="BN49" s="163">
        <f t="shared" si="29"/>
        <v>6.2645011600928072E-2</v>
      </c>
      <c r="BO49" s="165">
        <f t="shared" si="13"/>
        <v>6.1363636363636363E-2</v>
      </c>
      <c r="BP49" s="186">
        <f t="shared" si="30"/>
        <v>14543</v>
      </c>
      <c r="BQ49" s="162">
        <f t="shared" si="30"/>
        <v>431</v>
      </c>
      <c r="BR49" s="163">
        <f t="shared" si="31"/>
        <v>1</v>
      </c>
      <c r="BS49" s="165">
        <f t="shared" si="32"/>
        <v>2.9636251117376056E-2</v>
      </c>
      <c r="BT49" s="232">
        <v>45</v>
      </c>
      <c r="BU49" s="98" t="s">
        <v>48</v>
      </c>
      <c r="BV49" s="179">
        <f t="shared" si="33"/>
        <v>7.058823529411765E-3</v>
      </c>
      <c r="BW49" s="179">
        <f t="shared" si="34"/>
        <v>1.6241299303944315E-2</v>
      </c>
      <c r="BX49" s="233">
        <f t="shared" si="35"/>
        <v>-0.90000000000000013</v>
      </c>
      <c r="BY49" s="179">
        <f t="shared" si="36"/>
        <v>1.8823529411764704E-2</v>
      </c>
      <c r="BZ49" s="179">
        <f t="shared" si="37"/>
        <v>1.8561484918793503E-2</v>
      </c>
      <c r="CA49" s="233">
        <f t="shared" si="38"/>
        <v>0</v>
      </c>
      <c r="CB49" s="179">
        <f t="shared" si="39"/>
        <v>0.19529411764705881</v>
      </c>
      <c r="CC49" s="179">
        <f t="shared" si="40"/>
        <v>0.18329466357308585</v>
      </c>
      <c r="CD49" s="233">
        <f t="shared" si="41"/>
        <v>1.2000000000000011</v>
      </c>
      <c r="CE49" s="179">
        <f t="shared" si="42"/>
        <v>0.2635294117647059</v>
      </c>
      <c r="CF49" s="179">
        <f t="shared" si="43"/>
        <v>0.27842227378190254</v>
      </c>
      <c r="CG49" s="233">
        <f t="shared" si="44"/>
        <v>-1.4000000000000012</v>
      </c>
      <c r="CH49" s="179">
        <f t="shared" si="76"/>
        <v>0.25176470588235295</v>
      </c>
      <c r="CI49" s="179">
        <f t="shared" si="75"/>
        <v>0.24825986078886311</v>
      </c>
      <c r="CJ49" s="233">
        <f t="shared" si="45"/>
        <v>0.40000000000000036</v>
      </c>
      <c r="CK49" s="179">
        <f t="shared" si="46"/>
        <v>0.17411764705882352</v>
      </c>
      <c r="CL49" s="179">
        <f t="shared" si="47"/>
        <v>0.1925754060324826</v>
      </c>
      <c r="CM49" s="233">
        <f t="shared" si="48"/>
        <v>-1.9000000000000017</v>
      </c>
      <c r="CN49" s="179">
        <f t="shared" si="49"/>
        <v>8.9411764705882357E-2</v>
      </c>
      <c r="CO49" s="179">
        <f t="shared" si="50"/>
        <v>6.2645011600928072E-2</v>
      </c>
      <c r="CP49" s="233">
        <f t="shared" si="51"/>
        <v>2.5999999999999996</v>
      </c>
      <c r="CR49" s="179">
        <f t="shared" si="52"/>
        <v>8.3051930272884916E-3</v>
      </c>
      <c r="CS49" s="179">
        <f t="shared" si="53"/>
        <v>1.0342541436464089E-2</v>
      </c>
      <c r="CT49" s="233">
        <f t="shared" si="54"/>
        <v>-0.2</v>
      </c>
      <c r="CU49" s="179">
        <f t="shared" si="55"/>
        <v>2.3911654649995437E-2</v>
      </c>
      <c r="CV49" s="179">
        <f t="shared" si="56"/>
        <v>2.2983425414364642E-2</v>
      </c>
      <c r="CW49" s="233">
        <f t="shared" si="57"/>
        <v>0.10000000000000009</v>
      </c>
      <c r="CX49" s="179">
        <f t="shared" si="58"/>
        <v>0.1657387971159989</v>
      </c>
      <c r="CY49" s="179">
        <f t="shared" si="59"/>
        <v>0.17834254143646408</v>
      </c>
      <c r="CZ49" s="233">
        <f t="shared" si="60"/>
        <v>-1.1999999999999984</v>
      </c>
      <c r="DA49" s="179">
        <f t="shared" si="61"/>
        <v>0.24062243314775941</v>
      </c>
      <c r="DB49" s="179">
        <f t="shared" si="62"/>
        <v>0.23849723756906077</v>
      </c>
      <c r="DC49" s="233">
        <f t="shared" si="63"/>
        <v>0.30000000000000027</v>
      </c>
      <c r="DD49" s="179">
        <f t="shared" si="64"/>
        <v>0.2691886465273341</v>
      </c>
      <c r="DE49" s="179">
        <f t="shared" si="65"/>
        <v>0.2665635359116022</v>
      </c>
      <c r="DF49" s="233">
        <f t="shared" si="66"/>
        <v>0.20000000000000018</v>
      </c>
      <c r="DG49" s="179">
        <f t="shared" si="67"/>
        <v>0.18951355297983025</v>
      </c>
      <c r="DH49" s="179">
        <f t="shared" si="68"/>
        <v>0.18744751381215469</v>
      </c>
      <c r="DI49" s="233">
        <f t="shared" si="69"/>
        <v>0.30000000000000027</v>
      </c>
      <c r="DJ49" s="179">
        <f t="shared" si="70"/>
        <v>0.10271972255179337</v>
      </c>
      <c r="DK49" s="179">
        <f t="shared" si="71"/>
        <v>9.5823204419889507E-2</v>
      </c>
      <c r="DL49" s="233">
        <f t="shared" si="72"/>
        <v>0.69999999999999929</v>
      </c>
      <c r="DM49" s="207">
        <v>0</v>
      </c>
    </row>
    <row r="50" spans="1:117">
      <c r="A50" s="99"/>
      <c r="B50" s="161">
        <v>46</v>
      </c>
      <c r="C50" s="156" t="s">
        <v>26</v>
      </c>
      <c r="D50" s="186">
        <v>39</v>
      </c>
      <c r="E50" s="162">
        <v>8</v>
      </c>
      <c r="F50" s="163">
        <f t="shared" si="14"/>
        <v>2.030456852791878E-2</v>
      </c>
      <c r="G50" s="165">
        <f t="shared" si="79"/>
        <v>0.20512820512820512</v>
      </c>
      <c r="H50" s="186">
        <v>193</v>
      </c>
      <c r="I50" s="162">
        <v>13</v>
      </c>
      <c r="J50" s="163">
        <f t="shared" si="73"/>
        <v>3.2994923857868022E-2</v>
      </c>
      <c r="K50" s="165">
        <f t="shared" si="80"/>
        <v>6.7357512953367879E-2</v>
      </c>
      <c r="L50" s="186">
        <v>6641</v>
      </c>
      <c r="M50" s="162">
        <v>66</v>
      </c>
      <c r="N50" s="163">
        <f t="shared" si="15"/>
        <v>0.16751269035532995</v>
      </c>
      <c r="O50" s="165">
        <f t="shared" si="81"/>
        <v>9.9382623098930884E-3</v>
      </c>
      <c r="P50" s="186">
        <v>5756</v>
      </c>
      <c r="Q50" s="162">
        <v>90</v>
      </c>
      <c r="R50" s="163">
        <f t="shared" si="16"/>
        <v>0.22842639593908629</v>
      </c>
      <c r="S50" s="165">
        <f t="shared" si="82"/>
        <v>1.5635858234885336E-2</v>
      </c>
      <c r="T50" s="186">
        <v>3822</v>
      </c>
      <c r="U50" s="162">
        <v>97</v>
      </c>
      <c r="V50" s="163">
        <f t="shared" si="17"/>
        <v>0.24619289340101522</v>
      </c>
      <c r="W50" s="165">
        <f t="shared" si="83"/>
        <v>2.5379382522239664E-2</v>
      </c>
      <c r="X50" s="186">
        <v>1856</v>
      </c>
      <c r="Y50" s="162">
        <v>84</v>
      </c>
      <c r="Z50" s="163">
        <f t="shared" si="18"/>
        <v>0.21319796954314721</v>
      </c>
      <c r="AA50" s="165">
        <f t="shared" si="84"/>
        <v>4.5258620689655173E-2</v>
      </c>
      <c r="AB50" s="186">
        <v>759</v>
      </c>
      <c r="AC50" s="162">
        <v>36</v>
      </c>
      <c r="AD50" s="163">
        <f t="shared" si="19"/>
        <v>9.1370558375634514E-2</v>
      </c>
      <c r="AE50" s="165">
        <f t="shared" si="85"/>
        <v>4.7430830039525688E-2</v>
      </c>
      <c r="AF50" s="186">
        <f t="shared" si="20"/>
        <v>19066</v>
      </c>
      <c r="AG50" s="162">
        <f t="shared" si="88"/>
        <v>394</v>
      </c>
      <c r="AH50" s="163">
        <f t="shared" si="22"/>
        <v>1</v>
      </c>
      <c r="AI50" s="165">
        <f t="shared" si="87"/>
        <v>2.0665058218818838E-2</v>
      </c>
      <c r="AL50" s="161">
        <v>46</v>
      </c>
      <c r="AM50" s="156" t="s">
        <v>26</v>
      </c>
      <c r="AN50" s="186">
        <v>69</v>
      </c>
      <c r="AO50" s="162">
        <v>8</v>
      </c>
      <c r="AP50" s="163">
        <f t="shared" si="24"/>
        <v>1.9704433497536946E-2</v>
      </c>
      <c r="AQ50" s="165">
        <f t="shared" si="7"/>
        <v>0.11594202898550725</v>
      </c>
      <c r="AR50" s="186">
        <v>186</v>
      </c>
      <c r="AS50" s="162">
        <v>16</v>
      </c>
      <c r="AT50" s="163">
        <f t="shared" si="74"/>
        <v>3.9408866995073892E-2</v>
      </c>
      <c r="AU50" s="165">
        <f t="shared" si="8"/>
        <v>8.6021505376344093E-2</v>
      </c>
      <c r="AV50" s="186">
        <v>6701</v>
      </c>
      <c r="AW50" s="162">
        <v>70</v>
      </c>
      <c r="AX50" s="163">
        <f t="shared" si="25"/>
        <v>0.17241379310344829</v>
      </c>
      <c r="AY50" s="165">
        <f t="shared" si="9"/>
        <v>1.044620205939412E-2</v>
      </c>
      <c r="AZ50" s="186">
        <v>5393</v>
      </c>
      <c r="BA50" s="162">
        <v>83</v>
      </c>
      <c r="BB50" s="163">
        <f t="shared" si="26"/>
        <v>0.20443349753694581</v>
      </c>
      <c r="BC50" s="165">
        <f t="shared" si="10"/>
        <v>1.5390320786204338E-2</v>
      </c>
      <c r="BD50" s="186">
        <v>3617</v>
      </c>
      <c r="BE50" s="162">
        <v>102</v>
      </c>
      <c r="BF50" s="163">
        <f t="shared" si="27"/>
        <v>0.25123152709359609</v>
      </c>
      <c r="BG50" s="165">
        <f t="shared" si="11"/>
        <v>2.8200165883328725E-2</v>
      </c>
      <c r="BH50" s="186">
        <v>1790</v>
      </c>
      <c r="BI50" s="162">
        <v>86</v>
      </c>
      <c r="BJ50" s="163">
        <f t="shared" si="28"/>
        <v>0.21182266009852216</v>
      </c>
      <c r="BK50" s="165">
        <f t="shared" si="12"/>
        <v>4.8044692737430165E-2</v>
      </c>
      <c r="BL50" s="186">
        <v>680</v>
      </c>
      <c r="BM50" s="162">
        <v>41</v>
      </c>
      <c r="BN50" s="163">
        <f t="shared" si="29"/>
        <v>0.10098522167487685</v>
      </c>
      <c r="BO50" s="165">
        <f t="shared" si="13"/>
        <v>6.0294117647058824E-2</v>
      </c>
      <c r="BP50" s="186">
        <f t="shared" si="30"/>
        <v>18436</v>
      </c>
      <c r="BQ50" s="162">
        <f t="shared" si="30"/>
        <v>406</v>
      </c>
      <c r="BR50" s="163">
        <f t="shared" si="31"/>
        <v>1</v>
      </c>
      <c r="BS50" s="165">
        <f t="shared" si="32"/>
        <v>2.2022130614016054E-2</v>
      </c>
      <c r="BT50" s="232">
        <v>46</v>
      </c>
      <c r="BU50" s="98" t="s">
        <v>26</v>
      </c>
      <c r="BV50" s="179">
        <f t="shared" si="33"/>
        <v>2.030456852791878E-2</v>
      </c>
      <c r="BW50" s="179">
        <f t="shared" si="34"/>
        <v>1.9704433497536946E-2</v>
      </c>
      <c r="BX50" s="233">
        <f t="shared" si="35"/>
        <v>0</v>
      </c>
      <c r="BY50" s="179">
        <f t="shared" si="36"/>
        <v>3.2994923857868022E-2</v>
      </c>
      <c r="BZ50" s="179">
        <f t="shared" si="37"/>
        <v>3.9408866995073892E-2</v>
      </c>
      <c r="CA50" s="233">
        <f t="shared" si="38"/>
        <v>-0.59999999999999987</v>
      </c>
      <c r="CB50" s="179">
        <f t="shared" si="39"/>
        <v>0.16751269035532995</v>
      </c>
      <c r="CC50" s="179">
        <f t="shared" si="40"/>
        <v>0.17241379310344829</v>
      </c>
      <c r="CD50" s="233">
        <f t="shared" si="41"/>
        <v>-0.39999999999999758</v>
      </c>
      <c r="CE50" s="179">
        <f t="shared" si="42"/>
        <v>0.22842639593908629</v>
      </c>
      <c r="CF50" s="179">
        <f t="shared" si="43"/>
        <v>0.20443349753694581</v>
      </c>
      <c r="CG50" s="233">
        <f t="shared" si="44"/>
        <v>2.4000000000000021</v>
      </c>
      <c r="CH50" s="179">
        <f t="shared" si="76"/>
        <v>0.24619289340101522</v>
      </c>
      <c r="CI50" s="179">
        <f t="shared" si="75"/>
        <v>0.25123152709359609</v>
      </c>
      <c r="CJ50" s="233">
        <f t="shared" si="45"/>
        <v>-0.50000000000000044</v>
      </c>
      <c r="CK50" s="179">
        <f t="shared" si="46"/>
        <v>0.21319796954314721</v>
      </c>
      <c r="CL50" s="179">
        <f t="shared" si="47"/>
        <v>0.21182266009852216</v>
      </c>
      <c r="CM50" s="233">
        <f t="shared" si="48"/>
        <v>0.10000000000000009</v>
      </c>
      <c r="CN50" s="179">
        <f t="shared" si="49"/>
        <v>9.1370558375634514E-2</v>
      </c>
      <c r="CO50" s="179">
        <f t="shared" si="50"/>
        <v>0.10098522167487685</v>
      </c>
      <c r="CP50" s="233">
        <f t="shared" si="51"/>
        <v>-1.0000000000000009</v>
      </c>
      <c r="CR50" s="179">
        <f t="shared" si="52"/>
        <v>8.3051930272884916E-3</v>
      </c>
      <c r="CS50" s="179">
        <f t="shared" si="53"/>
        <v>1.0342541436464089E-2</v>
      </c>
      <c r="CT50" s="233">
        <f t="shared" si="54"/>
        <v>-0.2</v>
      </c>
      <c r="CU50" s="179">
        <f t="shared" si="55"/>
        <v>2.3911654649995437E-2</v>
      </c>
      <c r="CV50" s="179">
        <f t="shared" si="56"/>
        <v>2.2983425414364642E-2</v>
      </c>
      <c r="CW50" s="233">
        <f t="shared" si="57"/>
        <v>0.10000000000000009</v>
      </c>
      <c r="CX50" s="179">
        <f t="shared" si="58"/>
        <v>0.1657387971159989</v>
      </c>
      <c r="CY50" s="179">
        <f t="shared" si="59"/>
        <v>0.17834254143646408</v>
      </c>
      <c r="CZ50" s="233">
        <f t="shared" si="60"/>
        <v>-1.1999999999999984</v>
      </c>
      <c r="DA50" s="179">
        <f t="shared" si="61"/>
        <v>0.24062243314775941</v>
      </c>
      <c r="DB50" s="179">
        <f t="shared" si="62"/>
        <v>0.23849723756906077</v>
      </c>
      <c r="DC50" s="233">
        <f t="shared" si="63"/>
        <v>0.30000000000000027</v>
      </c>
      <c r="DD50" s="179">
        <f t="shared" si="64"/>
        <v>0.2691886465273341</v>
      </c>
      <c r="DE50" s="179">
        <f t="shared" si="65"/>
        <v>0.2665635359116022</v>
      </c>
      <c r="DF50" s="233">
        <f t="shared" si="66"/>
        <v>0.20000000000000018</v>
      </c>
      <c r="DG50" s="179">
        <f t="shared" si="67"/>
        <v>0.18951355297983025</v>
      </c>
      <c r="DH50" s="179">
        <f t="shared" si="68"/>
        <v>0.18744751381215469</v>
      </c>
      <c r="DI50" s="233">
        <f t="shared" si="69"/>
        <v>0.30000000000000027</v>
      </c>
      <c r="DJ50" s="179">
        <f t="shared" si="70"/>
        <v>0.10271972255179337</v>
      </c>
      <c r="DK50" s="179">
        <f t="shared" si="71"/>
        <v>9.5823204419889507E-2</v>
      </c>
      <c r="DL50" s="233">
        <f t="shared" si="72"/>
        <v>0.69999999999999929</v>
      </c>
      <c r="DM50" s="207">
        <v>0</v>
      </c>
    </row>
    <row r="51" spans="1:117">
      <c r="A51" s="99"/>
      <c r="B51" s="161">
        <v>47</v>
      </c>
      <c r="C51" s="156" t="s">
        <v>16</v>
      </c>
      <c r="D51" s="187">
        <v>39</v>
      </c>
      <c r="E51" s="145">
        <v>0</v>
      </c>
      <c r="F51" s="171">
        <f t="shared" si="14"/>
        <v>0</v>
      </c>
      <c r="G51" s="165">
        <f t="shared" si="79"/>
        <v>0</v>
      </c>
      <c r="H51" s="187">
        <v>205</v>
      </c>
      <c r="I51" s="145">
        <v>11</v>
      </c>
      <c r="J51" s="171">
        <f t="shared" si="73"/>
        <v>2.7093596059113302E-2</v>
      </c>
      <c r="K51" s="165">
        <f t="shared" si="80"/>
        <v>5.3658536585365853E-2</v>
      </c>
      <c r="L51" s="187">
        <v>14737</v>
      </c>
      <c r="M51" s="145">
        <v>83</v>
      </c>
      <c r="N51" s="171">
        <f t="shared" si="15"/>
        <v>0.20443349753694581</v>
      </c>
      <c r="O51" s="165">
        <f t="shared" si="81"/>
        <v>5.6320825134016424E-3</v>
      </c>
      <c r="P51" s="187">
        <v>12457</v>
      </c>
      <c r="Q51" s="145">
        <v>93</v>
      </c>
      <c r="R51" s="171">
        <f t="shared" si="16"/>
        <v>0.22906403940886699</v>
      </c>
      <c r="S51" s="165">
        <f t="shared" si="82"/>
        <v>7.4656819458938746E-3</v>
      </c>
      <c r="T51" s="187">
        <v>7205</v>
      </c>
      <c r="U51" s="145">
        <v>113</v>
      </c>
      <c r="V51" s="171">
        <f t="shared" si="17"/>
        <v>0.27832512315270935</v>
      </c>
      <c r="W51" s="165">
        <f t="shared" si="83"/>
        <v>1.568355308813324E-2</v>
      </c>
      <c r="X51" s="187">
        <v>2993</v>
      </c>
      <c r="Y51" s="145">
        <v>79</v>
      </c>
      <c r="Z51" s="171">
        <f t="shared" si="18"/>
        <v>0.19458128078817735</v>
      </c>
      <c r="AA51" s="165">
        <f t="shared" si="84"/>
        <v>2.6394921483461412E-2</v>
      </c>
      <c r="AB51" s="187">
        <v>1039</v>
      </c>
      <c r="AC51" s="145">
        <v>27</v>
      </c>
      <c r="AD51" s="171">
        <f t="shared" si="19"/>
        <v>6.6502463054187194E-2</v>
      </c>
      <c r="AE51" s="165">
        <f t="shared" si="85"/>
        <v>2.598652550529355E-2</v>
      </c>
      <c r="AF51" s="187">
        <f t="shared" si="20"/>
        <v>38675</v>
      </c>
      <c r="AG51" s="145">
        <f t="shared" si="88"/>
        <v>406</v>
      </c>
      <c r="AH51" s="171">
        <f t="shared" si="22"/>
        <v>1</v>
      </c>
      <c r="AI51" s="165">
        <f t="shared" si="87"/>
        <v>1.0497737556561085E-2</v>
      </c>
      <c r="AL51" s="161">
        <v>47</v>
      </c>
      <c r="AM51" s="156" t="s">
        <v>16</v>
      </c>
      <c r="AN51" s="187">
        <v>69</v>
      </c>
      <c r="AO51" s="145">
        <v>5</v>
      </c>
      <c r="AP51" s="171">
        <f t="shared" si="24"/>
        <v>1.2285012285012284E-2</v>
      </c>
      <c r="AQ51" s="165">
        <f t="shared" si="7"/>
        <v>7.2463768115942032E-2</v>
      </c>
      <c r="AR51" s="187">
        <v>210</v>
      </c>
      <c r="AS51" s="145">
        <v>11</v>
      </c>
      <c r="AT51" s="171">
        <f t="shared" si="74"/>
        <v>2.7027027027027029E-2</v>
      </c>
      <c r="AU51" s="165">
        <f t="shared" si="8"/>
        <v>5.2380952380952382E-2</v>
      </c>
      <c r="AV51" s="187">
        <v>15190</v>
      </c>
      <c r="AW51" s="145">
        <v>95</v>
      </c>
      <c r="AX51" s="171">
        <f t="shared" si="25"/>
        <v>0.2334152334152334</v>
      </c>
      <c r="AY51" s="165">
        <f t="shared" si="9"/>
        <v>6.2541145490454244E-3</v>
      </c>
      <c r="AZ51" s="187">
        <v>11369</v>
      </c>
      <c r="BA51" s="145">
        <v>82</v>
      </c>
      <c r="BB51" s="171">
        <f t="shared" si="26"/>
        <v>0.20147420147420148</v>
      </c>
      <c r="BC51" s="165">
        <f t="shared" si="10"/>
        <v>7.2125956548509101E-3</v>
      </c>
      <c r="BD51" s="187">
        <v>6748</v>
      </c>
      <c r="BE51" s="145">
        <v>107</v>
      </c>
      <c r="BF51" s="171">
        <f t="shared" si="27"/>
        <v>0.26289926289926291</v>
      </c>
      <c r="BG51" s="165">
        <f t="shared" si="11"/>
        <v>1.5856550088915233E-2</v>
      </c>
      <c r="BH51" s="187">
        <v>2736</v>
      </c>
      <c r="BI51" s="145">
        <v>72</v>
      </c>
      <c r="BJ51" s="171">
        <f t="shared" si="28"/>
        <v>0.1769041769041769</v>
      </c>
      <c r="BK51" s="165">
        <f t="shared" si="12"/>
        <v>2.6315789473684209E-2</v>
      </c>
      <c r="BL51" s="187">
        <v>983</v>
      </c>
      <c r="BM51" s="145">
        <v>35</v>
      </c>
      <c r="BN51" s="171">
        <f t="shared" si="29"/>
        <v>8.5995085995085999E-2</v>
      </c>
      <c r="BO51" s="165">
        <f t="shared" si="13"/>
        <v>3.5605289928789419E-2</v>
      </c>
      <c r="BP51" s="187">
        <f t="shared" si="30"/>
        <v>37305</v>
      </c>
      <c r="BQ51" s="145">
        <f t="shared" si="30"/>
        <v>407</v>
      </c>
      <c r="BR51" s="171">
        <f t="shared" si="31"/>
        <v>1</v>
      </c>
      <c r="BS51" s="165">
        <f t="shared" si="32"/>
        <v>1.0910065674842515E-2</v>
      </c>
      <c r="BT51" s="232">
        <v>47</v>
      </c>
      <c r="BU51" s="98" t="s">
        <v>16</v>
      </c>
      <c r="BV51" s="179">
        <f t="shared" si="33"/>
        <v>0</v>
      </c>
      <c r="BW51" s="179">
        <f t="shared" si="34"/>
        <v>1.2285012285012284E-2</v>
      </c>
      <c r="BX51" s="233">
        <f t="shared" si="35"/>
        <v>-1.2</v>
      </c>
      <c r="BY51" s="179">
        <f t="shared" si="36"/>
        <v>2.7093596059113302E-2</v>
      </c>
      <c r="BZ51" s="179">
        <f t="shared" si="37"/>
        <v>2.7027027027027029E-2</v>
      </c>
      <c r="CA51" s="233">
        <f t="shared" si="38"/>
        <v>0</v>
      </c>
      <c r="CB51" s="179">
        <f t="shared" si="39"/>
        <v>0.20443349753694581</v>
      </c>
      <c r="CC51" s="179">
        <f t="shared" si="40"/>
        <v>0.2334152334152334</v>
      </c>
      <c r="CD51" s="233">
        <f t="shared" si="41"/>
        <v>-2.9000000000000026</v>
      </c>
      <c r="CE51" s="179">
        <f t="shared" si="42"/>
        <v>0.22906403940886699</v>
      </c>
      <c r="CF51" s="179">
        <f t="shared" si="43"/>
        <v>0.20147420147420148</v>
      </c>
      <c r="CG51" s="233">
        <f t="shared" si="44"/>
        <v>2.8</v>
      </c>
      <c r="CH51" s="179">
        <f t="shared" si="76"/>
        <v>0.27832512315270935</v>
      </c>
      <c r="CI51" s="179">
        <f t="shared" si="75"/>
        <v>0.26289926289926291</v>
      </c>
      <c r="CJ51" s="233">
        <f t="shared" si="45"/>
        <v>1.5000000000000013</v>
      </c>
      <c r="CK51" s="179">
        <f t="shared" si="46"/>
        <v>0.19458128078817735</v>
      </c>
      <c r="CL51" s="179">
        <f t="shared" si="47"/>
        <v>0.1769041769041769</v>
      </c>
      <c r="CM51" s="233">
        <f t="shared" si="48"/>
        <v>1.8000000000000016</v>
      </c>
      <c r="CN51" s="179">
        <f t="shared" si="49"/>
        <v>6.6502463054187194E-2</v>
      </c>
      <c r="CO51" s="179">
        <f t="shared" si="50"/>
        <v>8.5995085995085999E-2</v>
      </c>
      <c r="CP51" s="233">
        <f t="shared" si="51"/>
        <v>-1.899999999999999</v>
      </c>
      <c r="CR51" s="179">
        <f t="shared" si="52"/>
        <v>8.3051930272884916E-3</v>
      </c>
      <c r="CS51" s="179">
        <f t="shared" si="53"/>
        <v>1.0342541436464089E-2</v>
      </c>
      <c r="CT51" s="233">
        <f t="shared" si="54"/>
        <v>-0.2</v>
      </c>
      <c r="CU51" s="179">
        <f t="shared" si="55"/>
        <v>2.3911654649995437E-2</v>
      </c>
      <c r="CV51" s="179">
        <f t="shared" si="56"/>
        <v>2.2983425414364642E-2</v>
      </c>
      <c r="CW51" s="233">
        <f t="shared" si="57"/>
        <v>0.10000000000000009</v>
      </c>
      <c r="CX51" s="179">
        <f t="shared" si="58"/>
        <v>0.1657387971159989</v>
      </c>
      <c r="CY51" s="179">
        <f t="shared" si="59"/>
        <v>0.17834254143646408</v>
      </c>
      <c r="CZ51" s="233">
        <f t="shared" si="60"/>
        <v>-1.1999999999999984</v>
      </c>
      <c r="DA51" s="179">
        <f t="shared" si="61"/>
        <v>0.24062243314775941</v>
      </c>
      <c r="DB51" s="179">
        <f t="shared" si="62"/>
        <v>0.23849723756906077</v>
      </c>
      <c r="DC51" s="233">
        <f t="shared" si="63"/>
        <v>0.30000000000000027</v>
      </c>
      <c r="DD51" s="179">
        <f t="shared" si="64"/>
        <v>0.2691886465273341</v>
      </c>
      <c r="DE51" s="179">
        <f t="shared" si="65"/>
        <v>0.2665635359116022</v>
      </c>
      <c r="DF51" s="233">
        <f t="shared" si="66"/>
        <v>0.20000000000000018</v>
      </c>
      <c r="DG51" s="179">
        <f t="shared" si="67"/>
        <v>0.18951355297983025</v>
      </c>
      <c r="DH51" s="179">
        <f t="shared" si="68"/>
        <v>0.18744751381215469</v>
      </c>
      <c r="DI51" s="233">
        <f t="shared" si="69"/>
        <v>0.30000000000000027</v>
      </c>
      <c r="DJ51" s="179">
        <f t="shared" si="70"/>
        <v>0.10271972255179337</v>
      </c>
      <c r="DK51" s="179">
        <f t="shared" si="71"/>
        <v>9.5823204419889507E-2</v>
      </c>
      <c r="DL51" s="233">
        <f t="shared" si="72"/>
        <v>0.69999999999999929</v>
      </c>
      <c r="DM51" s="207">
        <v>0</v>
      </c>
    </row>
    <row r="52" spans="1:117">
      <c r="A52" s="99"/>
      <c r="B52" s="161">
        <v>48</v>
      </c>
      <c r="C52" s="156" t="s">
        <v>27</v>
      </c>
      <c r="D52" s="187">
        <v>15</v>
      </c>
      <c r="E52" s="145">
        <v>0</v>
      </c>
      <c r="F52" s="171">
        <f t="shared" si="14"/>
        <v>0</v>
      </c>
      <c r="G52" s="165">
        <f t="shared" si="79"/>
        <v>0</v>
      </c>
      <c r="H52" s="187">
        <v>98</v>
      </c>
      <c r="I52" s="145">
        <v>7</v>
      </c>
      <c r="J52" s="171">
        <f t="shared" si="73"/>
        <v>1.5659955257270694E-2</v>
      </c>
      <c r="K52" s="165">
        <f t="shared" si="80"/>
        <v>7.1428571428571425E-2</v>
      </c>
      <c r="L52" s="187">
        <v>7622</v>
      </c>
      <c r="M52" s="145">
        <v>60</v>
      </c>
      <c r="N52" s="171">
        <f t="shared" si="15"/>
        <v>0.13422818791946309</v>
      </c>
      <c r="O52" s="165">
        <f t="shared" si="81"/>
        <v>7.8719496195224347E-3</v>
      </c>
      <c r="P52" s="187">
        <v>6235</v>
      </c>
      <c r="Q52" s="145">
        <v>97</v>
      </c>
      <c r="R52" s="171">
        <f t="shared" si="16"/>
        <v>0.21700223713646533</v>
      </c>
      <c r="S52" s="165">
        <f t="shared" si="82"/>
        <v>1.5557337610264635E-2</v>
      </c>
      <c r="T52" s="187">
        <v>3938</v>
      </c>
      <c r="U52" s="145">
        <v>105</v>
      </c>
      <c r="V52" s="171">
        <f t="shared" si="17"/>
        <v>0.2348993288590604</v>
      </c>
      <c r="W52" s="165">
        <f t="shared" si="83"/>
        <v>2.6663280853224988E-2</v>
      </c>
      <c r="X52" s="187">
        <v>2061</v>
      </c>
      <c r="Y52" s="145">
        <v>101</v>
      </c>
      <c r="Z52" s="171">
        <f t="shared" si="18"/>
        <v>0.22595078299776286</v>
      </c>
      <c r="AA52" s="165">
        <f t="shared" si="84"/>
        <v>4.9005337214944204E-2</v>
      </c>
      <c r="AB52" s="187">
        <v>790</v>
      </c>
      <c r="AC52" s="145">
        <v>77</v>
      </c>
      <c r="AD52" s="171">
        <f t="shared" si="19"/>
        <v>0.17225950782997762</v>
      </c>
      <c r="AE52" s="165">
        <f t="shared" si="85"/>
        <v>9.7468354430379753E-2</v>
      </c>
      <c r="AF52" s="187">
        <f t="shared" si="20"/>
        <v>20759</v>
      </c>
      <c r="AG52" s="145">
        <f t="shared" si="88"/>
        <v>447</v>
      </c>
      <c r="AH52" s="171">
        <f t="shared" si="22"/>
        <v>1</v>
      </c>
      <c r="AI52" s="165">
        <f t="shared" si="87"/>
        <v>2.1532829134351367E-2</v>
      </c>
      <c r="AL52" s="161">
        <v>48</v>
      </c>
      <c r="AM52" s="156" t="s">
        <v>27</v>
      </c>
      <c r="AN52" s="187">
        <v>14</v>
      </c>
      <c r="AO52" s="145">
        <v>0</v>
      </c>
      <c r="AP52" s="171">
        <f t="shared" si="24"/>
        <v>0</v>
      </c>
      <c r="AQ52" s="165">
        <f t="shared" si="7"/>
        <v>0</v>
      </c>
      <c r="AR52" s="187">
        <v>116</v>
      </c>
      <c r="AS52" s="145">
        <v>6</v>
      </c>
      <c r="AT52" s="171">
        <f t="shared" si="74"/>
        <v>1.3574660633484163E-2</v>
      </c>
      <c r="AU52" s="165">
        <f t="shared" si="8"/>
        <v>5.1724137931034482E-2</v>
      </c>
      <c r="AV52" s="187">
        <v>7720</v>
      </c>
      <c r="AW52" s="145">
        <v>67</v>
      </c>
      <c r="AX52" s="171">
        <f t="shared" si="25"/>
        <v>0.15158371040723981</v>
      </c>
      <c r="AY52" s="165">
        <f t="shared" si="9"/>
        <v>8.6787564766839381E-3</v>
      </c>
      <c r="AZ52" s="187">
        <v>5760</v>
      </c>
      <c r="BA52" s="145">
        <v>85</v>
      </c>
      <c r="BB52" s="171">
        <f t="shared" si="26"/>
        <v>0.19230769230769232</v>
      </c>
      <c r="BC52" s="165">
        <f t="shared" si="10"/>
        <v>1.4756944444444444E-2</v>
      </c>
      <c r="BD52" s="187">
        <v>3720</v>
      </c>
      <c r="BE52" s="145">
        <v>104</v>
      </c>
      <c r="BF52" s="171">
        <f t="shared" si="27"/>
        <v>0.23529411764705882</v>
      </c>
      <c r="BG52" s="165">
        <f t="shared" si="11"/>
        <v>2.7956989247311829E-2</v>
      </c>
      <c r="BH52" s="187">
        <v>1993</v>
      </c>
      <c r="BI52" s="145">
        <v>107</v>
      </c>
      <c r="BJ52" s="171">
        <f t="shared" si="28"/>
        <v>0.24208144796380091</v>
      </c>
      <c r="BK52" s="165">
        <f t="shared" si="12"/>
        <v>5.368790767686904E-2</v>
      </c>
      <c r="BL52" s="187">
        <v>685</v>
      </c>
      <c r="BM52" s="145">
        <v>73</v>
      </c>
      <c r="BN52" s="171">
        <f t="shared" si="29"/>
        <v>0.16515837104072398</v>
      </c>
      <c r="BO52" s="165">
        <f t="shared" si="13"/>
        <v>0.10656934306569343</v>
      </c>
      <c r="BP52" s="187">
        <f t="shared" si="30"/>
        <v>20008</v>
      </c>
      <c r="BQ52" s="145">
        <f t="shared" si="30"/>
        <v>442</v>
      </c>
      <c r="BR52" s="171">
        <f t="shared" si="31"/>
        <v>1</v>
      </c>
      <c r="BS52" s="165">
        <f t="shared" si="32"/>
        <v>2.2091163534586164E-2</v>
      </c>
      <c r="BT52" s="232">
        <v>48</v>
      </c>
      <c r="BU52" s="98" t="s">
        <v>27</v>
      </c>
      <c r="BV52" s="179">
        <f t="shared" si="33"/>
        <v>0</v>
      </c>
      <c r="BW52" s="179">
        <f t="shared" si="34"/>
        <v>0</v>
      </c>
      <c r="BX52" s="233">
        <f t="shared" si="35"/>
        <v>0</v>
      </c>
      <c r="BY52" s="179">
        <f t="shared" si="36"/>
        <v>1.5659955257270694E-2</v>
      </c>
      <c r="BZ52" s="179">
        <f t="shared" si="37"/>
        <v>1.3574660633484163E-2</v>
      </c>
      <c r="CA52" s="233">
        <f t="shared" si="38"/>
        <v>0.2</v>
      </c>
      <c r="CB52" s="179">
        <f t="shared" si="39"/>
        <v>0.13422818791946309</v>
      </c>
      <c r="CC52" s="179">
        <f t="shared" si="40"/>
        <v>0.15158371040723981</v>
      </c>
      <c r="CD52" s="233">
        <f t="shared" si="41"/>
        <v>-1.7999999999999989</v>
      </c>
      <c r="CE52" s="179">
        <f t="shared" si="42"/>
        <v>0.21700223713646533</v>
      </c>
      <c r="CF52" s="179">
        <f t="shared" si="43"/>
        <v>0.19230769230769232</v>
      </c>
      <c r="CG52" s="233">
        <f t="shared" si="44"/>
        <v>2.4999999999999996</v>
      </c>
      <c r="CH52" s="179">
        <f t="shared" si="76"/>
        <v>0.2348993288590604</v>
      </c>
      <c r="CI52" s="179">
        <f t="shared" si="75"/>
        <v>0.23529411764705882</v>
      </c>
      <c r="CJ52" s="233">
        <f t="shared" si="45"/>
        <v>0</v>
      </c>
      <c r="CK52" s="179">
        <f t="shared" si="46"/>
        <v>0.22595078299776286</v>
      </c>
      <c r="CL52" s="179">
        <f t="shared" si="47"/>
        <v>0.24208144796380091</v>
      </c>
      <c r="CM52" s="233">
        <f t="shared" si="48"/>
        <v>-1.5999999999999988</v>
      </c>
      <c r="CN52" s="179">
        <f t="shared" si="49"/>
        <v>0.17225950782997762</v>
      </c>
      <c r="CO52" s="179">
        <f t="shared" si="50"/>
        <v>0.16515837104072398</v>
      </c>
      <c r="CP52" s="233">
        <f t="shared" si="51"/>
        <v>0.69999999999999785</v>
      </c>
      <c r="CR52" s="179">
        <f t="shared" si="52"/>
        <v>8.3051930272884916E-3</v>
      </c>
      <c r="CS52" s="179">
        <f t="shared" si="53"/>
        <v>1.0342541436464089E-2</v>
      </c>
      <c r="CT52" s="233">
        <f t="shared" si="54"/>
        <v>-0.2</v>
      </c>
      <c r="CU52" s="179">
        <f t="shared" si="55"/>
        <v>2.3911654649995437E-2</v>
      </c>
      <c r="CV52" s="179">
        <f t="shared" si="56"/>
        <v>2.2983425414364642E-2</v>
      </c>
      <c r="CW52" s="233">
        <f t="shared" si="57"/>
        <v>0.10000000000000009</v>
      </c>
      <c r="CX52" s="179">
        <f t="shared" si="58"/>
        <v>0.1657387971159989</v>
      </c>
      <c r="CY52" s="179">
        <f t="shared" si="59"/>
        <v>0.17834254143646408</v>
      </c>
      <c r="CZ52" s="233">
        <f t="shared" si="60"/>
        <v>-1.1999999999999984</v>
      </c>
      <c r="DA52" s="179">
        <f t="shared" si="61"/>
        <v>0.24062243314775941</v>
      </c>
      <c r="DB52" s="179">
        <f t="shared" si="62"/>
        <v>0.23849723756906077</v>
      </c>
      <c r="DC52" s="233">
        <f t="shared" si="63"/>
        <v>0.30000000000000027</v>
      </c>
      <c r="DD52" s="179">
        <f t="shared" si="64"/>
        <v>0.2691886465273341</v>
      </c>
      <c r="DE52" s="179">
        <f t="shared" si="65"/>
        <v>0.2665635359116022</v>
      </c>
      <c r="DF52" s="233">
        <f t="shared" si="66"/>
        <v>0.20000000000000018</v>
      </c>
      <c r="DG52" s="179">
        <f t="shared" si="67"/>
        <v>0.18951355297983025</v>
      </c>
      <c r="DH52" s="179">
        <f t="shared" si="68"/>
        <v>0.18744751381215469</v>
      </c>
      <c r="DI52" s="233">
        <f t="shared" si="69"/>
        <v>0.30000000000000027</v>
      </c>
      <c r="DJ52" s="179">
        <f t="shared" si="70"/>
        <v>0.10271972255179337</v>
      </c>
      <c r="DK52" s="179">
        <f t="shared" si="71"/>
        <v>9.5823204419889507E-2</v>
      </c>
      <c r="DL52" s="233">
        <f t="shared" si="72"/>
        <v>0.69999999999999929</v>
      </c>
      <c r="DM52" s="207">
        <v>0</v>
      </c>
    </row>
    <row r="53" spans="1:117">
      <c r="A53" s="99"/>
      <c r="B53" s="161">
        <v>49</v>
      </c>
      <c r="C53" s="156" t="s">
        <v>28</v>
      </c>
      <c r="D53" s="187">
        <v>10</v>
      </c>
      <c r="E53" s="145">
        <v>2</v>
      </c>
      <c r="F53" s="163">
        <f t="shared" si="14"/>
        <v>6.1162079510703364E-3</v>
      </c>
      <c r="G53" s="165">
        <f t="shared" si="79"/>
        <v>0.2</v>
      </c>
      <c r="H53" s="187">
        <v>52</v>
      </c>
      <c r="I53" s="145">
        <v>9</v>
      </c>
      <c r="J53" s="163">
        <f t="shared" si="73"/>
        <v>2.7522935779816515E-2</v>
      </c>
      <c r="K53" s="165">
        <f t="shared" si="80"/>
        <v>0.17307692307692307</v>
      </c>
      <c r="L53" s="187">
        <v>7507</v>
      </c>
      <c r="M53" s="145">
        <v>67</v>
      </c>
      <c r="N53" s="163">
        <f t="shared" si="15"/>
        <v>0.20489296636085627</v>
      </c>
      <c r="O53" s="165">
        <f t="shared" si="81"/>
        <v>8.9250033302251241E-3</v>
      </c>
      <c r="P53" s="187">
        <v>6966</v>
      </c>
      <c r="Q53" s="145">
        <v>96</v>
      </c>
      <c r="R53" s="163">
        <f t="shared" si="16"/>
        <v>0.29357798165137616</v>
      </c>
      <c r="S53" s="165">
        <f t="shared" si="82"/>
        <v>1.3781223083548665E-2</v>
      </c>
      <c r="T53" s="187">
        <v>4016</v>
      </c>
      <c r="U53" s="145">
        <v>79</v>
      </c>
      <c r="V53" s="163">
        <f t="shared" si="17"/>
        <v>0.24159021406727829</v>
      </c>
      <c r="W53" s="165">
        <f t="shared" si="83"/>
        <v>1.9671314741035856E-2</v>
      </c>
      <c r="X53" s="187">
        <v>1771</v>
      </c>
      <c r="Y53" s="145">
        <v>47</v>
      </c>
      <c r="Z53" s="163">
        <f t="shared" si="18"/>
        <v>0.14373088685015289</v>
      </c>
      <c r="AA53" s="165">
        <f t="shared" si="84"/>
        <v>2.6538678712591756E-2</v>
      </c>
      <c r="AB53" s="187">
        <v>636</v>
      </c>
      <c r="AC53" s="145">
        <v>27</v>
      </c>
      <c r="AD53" s="163">
        <f t="shared" si="19"/>
        <v>8.2568807339449546E-2</v>
      </c>
      <c r="AE53" s="165">
        <f t="shared" si="85"/>
        <v>4.2452830188679243E-2</v>
      </c>
      <c r="AF53" s="187">
        <f t="shared" si="20"/>
        <v>20958</v>
      </c>
      <c r="AG53" s="145">
        <f t="shared" si="88"/>
        <v>327</v>
      </c>
      <c r="AH53" s="163">
        <f t="shared" si="22"/>
        <v>1</v>
      </c>
      <c r="AI53" s="165">
        <f t="shared" si="87"/>
        <v>1.5602633839106785E-2</v>
      </c>
      <c r="AL53" s="161">
        <v>49</v>
      </c>
      <c r="AM53" s="156" t="s">
        <v>28</v>
      </c>
      <c r="AN53" s="187">
        <v>14</v>
      </c>
      <c r="AO53" s="145">
        <v>3</v>
      </c>
      <c r="AP53" s="163">
        <f t="shared" si="24"/>
        <v>9.5541401273885346E-3</v>
      </c>
      <c r="AQ53" s="165">
        <f t="shared" si="7"/>
        <v>0.21428571428571427</v>
      </c>
      <c r="AR53" s="187">
        <v>48</v>
      </c>
      <c r="AS53" s="145">
        <v>6</v>
      </c>
      <c r="AT53" s="163">
        <f t="shared" si="74"/>
        <v>1.9108280254777069E-2</v>
      </c>
      <c r="AU53" s="165">
        <f t="shared" si="8"/>
        <v>0.125</v>
      </c>
      <c r="AV53" s="187">
        <v>7862</v>
      </c>
      <c r="AW53" s="145">
        <v>72</v>
      </c>
      <c r="AX53" s="163">
        <f t="shared" si="25"/>
        <v>0.22929936305732485</v>
      </c>
      <c r="AY53" s="165">
        <f t="shared" si="9"/>
        <v>9.1579750699567544E-3</v>
      </c>
      <c r="AZ53" s="187">
        <v>6522</v>
      </c>
      <c r="BA53" s="145">
        <v>96</v>
      </c>
      <c r="BB53" s="163">
        <f t="shared" si="26"/>
        <v>0.30573248407643311</v>
      </c>
      <c r="BC53" s="165">
        <f t="shared" si="10"/>
        <v>1.4719411223551058E-2</v>
      </c>
      <c r="BD53" s="187">
        <v>3667</v>
      </c>
      <c r="BE53" s="145">
        <v>83</v>
      </c>
      <c r="BF53" s="163">
        <f t="shared" si="27"/>
        <v>0.2643312101910828</v>
      </c>
      <c r="BG53" s="165">
        <f t="shared" si="11"/>
        <v>2.2634305972184347E-2</v>
      </c>
      <c r="BH53" s="187">
        <v>1581</v>
      </c>
      <c r="BI53" s="145">
        <v>32</v>
      </c>
      <c r="BJ53" s="163">
        <f t="shared" si="28"/>
        <v>0.10191082802547771</v>
      </c>
      <c r="BK53" s="165">
        <f t="shared" si="12"/>
        <v>2.0240354206198609E-2</v>
      </c>
      <c r="BL53" s="187">
        <v>578</v>
      </c>
      <c r="BM53" s="145">
        <v>22</v>
      </c>
      <c r="BN53" s="163">
        <f t="shared" si="29"/>
        <v>7.0063694267515922E-2</v>
      </c>
      <c r="BO53" s="165">
        <f t="shared" si="13"/>
        <v>3.8062283737024222E-2</v>
      </c>
      <c r="BP53" s="187">
        <f t="shared" si="30"/>
        <v>20272</v>
      </c>
      <c r="BQ53" s="145">
        <f t="shared" si="30"/>
        <v>314</v>
      </c>
      <c r="BR53" s="163">
        <f t="shared" si="31"/>
        <v>1</v>
      </c>
      <c r="BS53" s="165">
        <f t="shared" si="32"/>
        <v>1.5489344909234412E-2</v>
      </c>
      <c r="BT53" s="232">
        <v>49</v>
      </c>
      <c r="BU53" s="98" t="s">
        <v>28</v>
      </c>
      <c r="BV53" s="179">
        <f t="shared" si="33"/>
        <v>6.1162079510703364E-3</v>
      </c>
      <c r="BW53" s="179">
        <f t="shared" si="34"/>
        <v>9.5541401273885346E-3</v>
      </c>
      <c r="BX53" s="233">
        <f t="shared" si="35"/>
        <v>-0.4</v>
      </c>
      <c r="BY53" s="179">
        <f t="shared" si="36"/>
        <v>2.7522935779816515E-2</v>
      </c>
      <c r="BZ53" s="179">
        <f t="shared" si="37"/>
        <v>1.9108280254777069E-2</v>
      </c>
      <c r="CA53" s="233">
        <f t="shared" si="38"/>
        <v>0.90000000000000013</v>
      </c>
      <c r="CB53" s="179">
        <f t="shared" si="39"/>
        <v>0.20489296636085627</v>
      </c>
      <c r="CC53" s="179">
        <f t="shared" si="40"/>
        <v>0.22929936305732485</v>
      </c>
      <c r="CD53" s="233">
        <f t="shared" si="41"/>
        <v>-2.4000000000000021</v>
      </c>
      <c r="CE53" s="179">
        <f t="shared" si="42"/>
        <v>0.29357798165137616</v>
      </c>
      <c r="CF53" s="179">
        <f t="shared" si="43"/>
        <v>0.30573248407643311</v>
      </c>
      <c r="CG53" s="233">
        <f t="shared" si="44"/>
        <v>-1.2000000000000011</v>
      </c>
      <c r="CH53" s="179">
        <f t="shared" si="76"/>
        <v>0.24159021406727829</v>
      </c>
      <c r="CI53" s="179">
        <f t="shared" si="75"/>
        <v>0.2643312101910828</v>
      </c>
      <c r="CJ53" s="233">
        <f t="shared" si="45"/>
        <v>-2.200000000000002</v>
      </c>
      <c r="CK53" s="179">
        <f t="shared" si="46"/>
        <v>0.14373088685015289</v>
      </c>
      <c r="CL53" s="179">
        <f t="shared" si="47"/>
        <v>0.10191082802547771</v>
      </c>
      <c r="CM53" s="233">
        <f t="shared" si="48"/>
        <v>4.1999999999999993</v>
      </c>
      <c r="CN53" s="179">
        <f t="shared" si="49"/>
        <v>8.2568807339449546E-2</v>
      </c>
      <c r="CO53" s="179">
        <f t="shared" si="50"/>
        <v>7.0063694267515922E-2</v>
      </c>
      <c r="CP53" s="233">
        <f t="shared" si="51"/>
        <v>1.2999999999999998</v>
      </c>
      <c r="CR53" s="179">
        <f t="shared" si="52"/>
        <v>8.3051930272884916E-3</v>
      </c>
      <c r="CS53" s="179">
        <f t="shared" si="53"/>
        <v>1.0342541436464089E-2</v>
      </c>
      <c r="CT53" s="233">
        <f t="shared" si="54"/>
        <v>-0.2</v>
      </c>
      <c r="CU53" s="179">
        <f t="shared" si="55"/>
        <v>2.3911654649995437E-2</v>
      </c>
      <c r="CV53" s="179">
        <f t="shared" si="56"/>
        <v>2.2983425414364642E-2</v>
      </c>
      <c r="CW53" s="233">
        <f t="shared" si="57"/>
        <v>0.10000000000000009</v>
      </c>
      <c r="CX53" s="179">
        <f t="shared" si="58"/>
        <v>0.1657387971159989</v>
      </c>
      <c r="CY53" s="179">
        <f t="shared" si="59"/>
        <v>0.17834254143646408</v>
      </c>
      <c r="CZ53" s="233">
        <f t="shared" si="60"/>
        <v>-1.1999999999999984</v>
      </c>
      <c r="DA53" s="179">
        <f t="shared" si="61"/>
        <v>0.24062243314775941</v>
      </c>
      <c r="DB53" s="179">
        <f t="shared" si="62"/>
        <v>0.23849723756906077</v>
      </c>
      <c r="DC53" s="233">
        <f t="shared" si="63"/>
        <v>0.30000000000000027</v>
      </c>
      <c r="DD53" s="179">
        <f t="shared" si="64"/>
        <v>0.2691886465273341</v>
      </c>
      <c r="DE53" s="179">
        <f t="shared" si="65"/>
        <v>0.2665635359116022</v>
      </c>
      <c r="DF53" s="233">
        <f t="shared" si="66"/>
        <v>0.20000000000000018</v>
      </c>
      <c r="DG53" s="179">
        <f t="shared" si="67"/>
        <v>0.18951355297983025</v>
      </c>
      <c r="DH53" s="179">
        <f t="shared" si="68"/>
        <v>0.18744751381215469</v>
      </c>
      <c r="DI53" s="233">
        <f t="shared" si="69"/>
        <v>0.30000000000000027</v>
      </c>
      <c r="DJ53" s="179">
        <f t="shared" si="70"/>
        <v>0.10271972255179337</v>
      </c>
      <c r="DK53" s="179">
        <f t="shared" si="71"/>
        <v>9.5823204419889507E-2</v>
      </c>
      <c r="DL53" s="233">
        <f t="shared" si="72"/>
        <v>0.69999999999999929</v>
      </c>
      <c r="DM53" s="207">
        <v>0</v>
      </c>
    </row>
    <row r="54" spans="1:117">
      <c r="A54" s="99"/>
      <c r="B54" s="161">
        <v>50</v>
      </c>
      <c r="C54" s="156" t="s">
        <v>17</v>
      </c>
      <c r="D54" s="185">
        <v>19</v>
      </c>
      <c r="E54" s="166">
        <v>4</v>
      </c>
      <c r="F54" s="163">
        <f t="shared" si="14"/>
        <v>1.932367149758454E-2</v>
      </c>
      <c r="G54" s="165">
        <f t="shared" si="79"/>
        <v>0.21052631578947367</v>
      </c>
      <c r="H54" s="185">
        <v>144</v>
      </c>
      <c r="I54" s="166">
        <v>3</v>
      </c>
      <c r="J54" s="163">
        <f t="shared" si="73"/>
        <v>1.4492753623188406E-2</v>
      </c>
      <c r="K54" s="165">
        <f t="shared" si="80"/>
        <v>2.0833333333333332E-2</v>
      </c>
      <c r="L54" s="185">
        <v>7033</v>
      </c>
      <c r="M54" s="166">
        <v>44</v>
      </c>
      <c r="N54" s="163">
        <f t="shared" si="15"/>
        <v>0.21256038647342995</v>
      </c>
      <c r="O54" s="165">
        <f t="shared" si="81"/>
        <v>6.2562206739655906E-3</v>
      </c>
      <c r="P54" s="185">
        <v>6231</v>
      </c>
      <c r="Q54" s="166">
        <v>66</v>
      </c>
      <c r="R54" s="163">
        <f t="shared" si="16"/>
        <v>0.3188405797101449</v>
      </c>
      <c r="S54" s="165">
        <f t="shared" si="82"/>
        <v>1.059220028887819E-2</v>
      </c>
      <c r="T54" s="185">
        <v>3441</v>
      </c>
      <c r="U54" s="166">
        <v>40</v>
      </c>
      <c r="V54" s="163">
        <f t="shared" si="17"/>
        <v>0.19323671497584541</v>
      </c>
      <c r="W54" s="165">
        <f t="shared" si="83"/>
        <v>1.1624527753560012E-2</v>
      </c>
      <c r="X54" s="185">
        <v>1443</v>
      </c>
      <c r="Y54" s="166">
        <v>31</v>
      </c>
      <c r="Z54" s="163">
        <f t="shared" si="18"/>
        <v>0.14975845410628019</v>
      </c>
      <c r="AA54" s="165">
        <f t="shared" si="84"/>
        <v>2.1483021483021482E-2</v>
      </c>
      <c r="AB54" s="185">
        <v>474</v>
      </c>
      <c r="AC54" s="166">
        <v>19</v>
      </c>
      <c r="AD54" s="163">
        <f t="shared" si="19"/>
        <v>9.1787439613526575E-2</v>
      </c>
      <c r="AE54" s="165">
        <f t="shared" si="85"/>
        <v>4.0084388185654012E-2</v>
      </c>
      <c r="AF54" s="185">
        <f t="shared" si="20"/>
        <v>18785</v>
      </c>
      <c r="AG54" s="166">
        <f t="shared" si="88"/>
        <v>207</v>
      </c>
      <c r="AH54" s="163">
        <f t="shared" si="22"/>
        <v>1</v>
      </c>
      <c r="AI54" s="165">
        <f t="shared" si="87"/>
        <v>1.1019430396593026E-2</v>
      </c>
      <c r="AL54" s="161">
        <v>50</v>
      </c>
      <c r="AM54" s="156" t="s">
        <v>17</v>
      </c>
      <c r="AN54" s="185">
        <v>28</v>
      </c>
      <c r="AO54" s="166">
        <v>3</v>
      </c>
      <c r="AP54" s="163">
        <f t="shared" si="24"/>
        <v>1.276595744680851E-2</v>
      </c>
      <c r="AQ54" s="165">
        <f t="shared" si="7"/>
        <v>0.10714285714285714</v>
      </c>
      <c r="AR54" s="185">
        <v>159</v>
      </c>
      <c r="AS54" s="166">
        <v>4</v>
      </c>
      <c r="AT54" s="163">
        <f t="shared" si="74"/>
        <v>1.7021276595744681E-2</v>
      </c>
      <c r="AU54" s="165">
        <f t="shared" si="8"/>
        <v>2.5157232704402517E-2</v>
      </c>
      <c r="AV54" s="185">
        <v>7297</v>
      </c>
      <c r="AW54" s="166">
        <v>54</v>
      </c>
      <c r="AX54" s="163">
        <f t="shared" si="25"/>
        <v>0.22978723404255319</v>
      </c>
      <c r="AY54" s="165">
        <f t="shared" si="9"/>
        <v>7.4003014937645611E-3</v>
      </c>
      <c r="AZ54" s="185">
        <v>5684</v>
      </c>
      <c r="BA54" s="166">
        <v>60</v>
      </c>
      <c r="BB54" s="163">
        <f t="shared" si="26"/>
        <v>0.25531914893617019</v>
      </c>
      <c r="BC54" s="165">
        <f t="shared" si="10"/>
        <v>1.055594651653765E-2</v>
      </c>
      <c r="BD54" s="185">
        <v>3198</v>
      </c>
      <c r="BE54" s="166">
        <v>57</v>
      </c>
      <c r="BF54" s="163">
        <f t="shared" si="27"/>
        <v>0.24255319148936169</v>
      </c>
      <c r="BG54" s="165">
        <f t="shared" si="11"/>
        <v>1.7823639774859287E-2</v>
      </c>
      <c r="BH54" s="185">
        <v>1288</v>
      </c>
      <c r="BI54" s="166">
        <v>43</v>
      </c>
      <c r="BJ54" s="163">
        <f t="shared" si="28"/>
        <v>0.18297872340425531</v>
      </c>
      <c r="BK54" s="165">
        <f t="shared" si="12"/>
        <v>3.3385093167701864E-2</v>
      </c>
      <c r="BL54" s="185">
        <v>440</v>
      </c>
      <c r="BM54" s="166">
        <v>14</v>
      </c>
      <c r="BN54" s="163">
        <f t="shared" si="29"/>
        <v>5.9574468085106386E-2</v>
      </c>
      <c r="BO54" s="165">
        <f t="shared" si="13"/>
        <v>3.1818181818181815E-2</v>
      </c>
      <c r="BP54" s="185">
        <f t="shared" si="30"/>
        <v>18094</v>
      </c>
      <c r="BQ54" s="166">
        <f t="shared" si="30"/>
        <v>235</v>
      </c>
      <c r="BR54" s="163">
        <f t="shared" si="31"/>
        <v>1</v>
      </c>
      <c r="BS54" s="165">
        <f t="shared" si="32"/>
        <v>1.2987730739471648E-2</v>
      </c>
      <c r="BT54" s="232">
        <v>50</v>
      </c>
      <c r="BU54" s="98" t="s">
        <v>17</v>
      </c>
      <c r="BV54" s="179">
        <f t="shared" si="33"/>
        <v>1.932367149758454E-2</v>
      </c>
      <c r="BW54" s="179">
        <f t="shared" si="34"/>
        <v>1.276595744680851E-2</v>
      </c>
      <c r="BX54" s="233">
        <f t="shared" si="35"/>
        <v>0.6</v>
      </c>
      <c r="BY54" s="179">
        <f t="shared" si="36"/>
        <v>1.4492753623188406E-2</v>
      </c>
      <c r="BZ54" s="179">
        <f t="shared" si="37"/>
        <v>1.7021276595744681E-2</v>
      </c>
      <c r="CA54" s="233">
        <f t="shared" si="38"/>
        <v>-0.3000000000000001</v>
      </c>
      <c r="CB54" s="179">
        <f t="shared" si="39"/>
        <v>0.21256038647342995</v>
      </c>
      <c r="CC54" s="179">
        <f t="shared" si="40"/>
        <v>0.22978723404255319</v>
      </c>
      <c r="CD54" s="233">
        <f t="shared" si="41"/>
        <v>-1.7000000000000015</v>
      </c>
      <c r="CE54" s="179">
        <f t="shared" si="42"/>
        <v>0.3188405797101449</v>
      </c>
      <c r="CF54" s="179">
        <f t="shared" si="43"/>
        <v>0.25531914893617019</v>
      </c>
      <c r="CG54" s="233">
        <f t="shared" si="44"/>
        <v>6.4</v>
      </c>
      <c r="CH54" s="179">
        <f t="shared" si="76"/>
        <v>0.19323671497584541</v>
      </c>
      <c r="CI54" s="179">
        <f t="shared" si="75"/>
        <v>0.24255319148936169</v>
      </c>
      <c r="CJ54" s="233">
        <f t="shared" si="45"/>
        <v>-4.9999999999999991</v>
      </c>
      <c r="CK54" s="179">
        <f t="shared" si="46"/>
        <v>0.14975845410628019</v>
      </c>
      <c r="CL54" s="179">
        <f t="shared" si="47"/>
        <v>0.18297872340425531</v>
      </c>
      <c r="CM54" s="233">
        <f t="shared" si="48"/>
        <v>-3.3000000000000003</v>
      </c>
      <c r="CN54" s="179">
        <f t="shared" si="49"/>
        <v>9.1787439613526575E-2</v>
      </c>
      <c r="CO54" s="179">
        <f t="shared" si="50"/>
        <v>5.9574468085106386E-2</v>
      </c>
      <c r="CP54" s="233">
        <f t="shared" si="51"/>
        <v>3.2</v>
      </c>
      <c r="CR54" s="179">
        <f t="shared" si="52"/>
        <v>8.3051930272884916E-3</v>
      </c>
      <c r="CS54" s="179">
        <f t="shared" si="53"/>
        <v>1.0342541436464089E-2</v>
      </c>
      <c r="CT54" s="233">
        <f t="shared" si="54"/>
        <v>-0.2</v>
      </c>
      <c r="CU54" s="179">
        <f t="shared" si="55"/>
        <v>2.3911654649995437E-2</v>
      </c>
      <c r="CV54" s="179">
        <f t="shared" si="56"/>
        <v>2.2983425414364642E-2</v>
      </c>
      <c r="CW54" s="233">
        <f t="shared" si="57"/>
        <v>0.10000000000000009</v>
      </c>
      <c r="CX54" s="179">
        <f t="shared" si="58"/>
        <v>0.1657387971159989</v>
      </c>
      <c r="CY54" s="179">
        <f t="shared" si="59"/>
        <v>0.17834254143646408</v>
      </c>
      <c r="CZ54" s="233">
        <f t="shared" si="60"/>
        <v>-1.1999999999999984</v>
      </c>
      <c r="DA54" s="179">
        <f t="shared" si="61"/>
        <v>0.24062243314775941</v>
      </c>
      <c r="DB54" s="179">
        <f t="shared" si="62"/>
        <v>0.23849723756906077</v>
      </c>
      <c r="DC54" s="233">
        <f t="shared" si="63"/>
        <v>0.30000000000000027</v>
      </c>
      <c r="DD54" s="179">
        <f t="shared" si="64"/>
        <v>0.2691886465273341</v>
      </c>
      <c r="DE54" s="179">
        <f t="shared" si="65"/>
        <v>0.2665635359116022</v>
      </c>
      <c r="DF54" s="233">
        <f t="shared" si="66"/>
        <v>0.20000000000000018</v>
      </c>
      <c r="DG54" s="179">
        <f t="shared" si="67"/>
        <v>0.18951355297983025</v>
      </c>
      <c r="DH54" s="179">
        <f t="shared" si="68"/>
        <v>0.18744751381215469</v>
      </c>
      <c r="DI54" s="233">
        <f t="shared" si="69"/>
        <v>0.30000000000000027</v>
      </c>
      <c r="DJ54" s="179">
        <f t="shared" si="70"/>
        <v>0.10271972255179337</v>
      </c>
      <c r="DK54" s="179">
        <f t="shared" si="71"/>
        <v>9.5823204419889507E-2</v>
      </c>
      <c r="DL54" s="233">
        <f t="shared" si="72"/>
        <v>0.69999999999999929</v>
      </c>
      <c r="DM54" s="207">
        <v>0</v>
      </c>
    </row>
    <row r="55" spans="1:117">
      <c r="A55" s="99"/>
      <c r="B55" s="161">
        <v>51</v>
      </c>
      <c r="C55" s="156" t="s">
        <v>49</v>
      </c>
      <c r="D55" s="186">
        <v>59</v>
      </c>
      <c r="E55" s="162">
        <v>4</v>
      </c>
      <c r="F55" s="163">
        <f t="shared" si="14"/>
        <v>6.0606060606060606E-3</v>
      </c>
      <c r="G55" s="165">
        <f t="shared" si="79"/>
        <v>6.7796610169491525E-2</v>
      </c>
      <c r="H55" s="186">
        <v>181</v>
      </c>
      <c r="I55" s="162">
        <v>14</v>
      </c>
      <c r="J55" s="163">
        <f t="shared" si="73"/>
        <v>2.1212121212121213E-2</v>
      </c>
      <c r="K55" s="165">
        <f t="shared" si="80"/>
        <v>7.7348066298342538E-2</v>
      </c>
      <c r="L55" s="186">
        <v>9349</v>
      </c>
      <c r="M55" s="162">
        <v>107</v>
      </c>
      <c r="N55" s="163">
        <f t="shared" si="15"/>
        <v>0.16212121212121211</v>
      </c>
      <c r="O55" s="165">
        <f t="shared" si="81"/>
        <v>1.1445074339501551E-2</v>
      </c>
      <c r="P55" s="186">
        <v>7653</v>
      </c>
      <c r="Q55" s="162">
        <v>158</v>
      </c>
      <c r="R55" s="163">
        <f t="shared" si="16"/>
        <v>0.23939393939393938</v>
      </c>
      <c r="S55" s="165">
        <f t="shared" si="82"/>
        <v>2.0645498497321311E-2</v>
      </c>
      <c r="T55" s="186">
        <v>4730</v>
      </c>
      <c r="U55" s="162">
        <v>172</v>
      </c>
      <c r="V55" s="163">
        <f t="shared" si="17"/>
        <v>0.26060606060606062</v>
      </c>
      <c r="W55" s="165">
        <f t="shared" si="83"/>
        <v>3.6363636363636362E-2</v>
      </c>
      <c r="X55" s="186">
        <v>2228</v>
      </c>
      <c r="Y55" s="162">
        <v>135</v>
      </c>
      <c r="Z55" s="163">
        <f t="shared" si="18"/>
        <v>0.20454545454545456</v>
      </c>
      <c r="AA55" s="165">
        <f t="shared" si="84"/>
        <v>6.0592459605026933E-2</v>
      </c>
      <c r="AB55" s="186">
        <v>856</v>
      </c>
      <c r="AC55" s="162">
        <v>70</v>
      </c>
      <c r="AD55" s="163">
        <f t="shared" si="19"/>
        <v>0.10606060606060606</v>
      </c>
      <c r="AE55" s="165">
        <f t="shared" si="85"/>
        <v>8.1775700934579434E-2</v>
      </c>
      <c r="AF55" s="186">
        <f t="shared" si="20"/>
        <v>25056</v>
      </c>
      <c r="AG55" s="162">
        <f t="shared" si="21"/>
        <v>660</v>
      </c>
      <c r="AH55" s="163">
        <f t="shared" si="22"/>
        <v>1</v>
      </c>
      <c r="AI55" s="165">
        <f t="shared" si="87"/>
        <v>2.6340996168582376E-2</v>
      </c>
      <c r="AL55" s="161">
        <v>51</v>
      </c>
      <c r="AM55" s="156" t="s">
        <v>49</v>
      </c>
      <c r="AN55" s="186">
        <v>59</v>
      </c>
      <c r="AO55" s="162">
        <v>6</v>
      </c>
      <c r="AP55" s="163">
        <f t="shared" si="24"/>
        <v>9.4786729857819912E-3</v>
      </c>
      <c r="AQ55" s="165">
        <f t="shared" si="7"/>
        <v>0.10169491525423729</v>
      </c>
      <c r="AR55" s="186">
        <v>184</v>
      </c>
      <c r="AS55" s="162">
        <v>15</v>
      </c>
      <c r="AT55" s="163">
        <f t="shared" si="74"/>
        <v>2.3696682464454975E-2</v>
      </c>
      <c r="AU55" s="165">
        <f t="shared" si="8"/>
        <v>8.1521739130434784E-2</v>
      </c>
      <c r="AV55" s="186">
        <v>9230</v>
      </c>
      <c r="AW55" s="162">
        <v>103</v>
      </c>
      <c r="AX55" s="163">
        <f t="shared" si="25"/>
        <v>0.1627172195892575</v>
      </c>
      <c r="AY55" s="165">
        <f t="shared" si="9"/>
        <v>1.1159263271939328E-2</v>
      </c>
      <c r="AZ55" s="186">
        <v>7198</v>
      </c>
      <c r="BA55" s="162">
        <v>146</v>
      </c>
      <c r="BB55" s="163">
        <f t="shared" si="26"/>
        <v>0.23064770932069512</v>
      </c>
      <c r="BC55" s="165">
        <f t="shared" si="10"/>
        <v>2.0283412058905253E-2</v>
      </c>
      <c r="BD55" s="186">
        <v>4471</v>
      </c>
      <c r="BE55" s="162">
        <v>180</v>
      </c>
      <c r="BF55" s="163">
        <f t="shared" si="27"/>
        <v>0.28436018957345971</v>
      </c>
      <c r="BG55" s="165">
        <f t="shared" si="11"/>
        <v>4.0259449787519573E-2</v>
      </c>
      <c r="BH55" s="186">
        <v>2087</v>
      </c>
      <c r="BI55" s="162">
        <v>124</v>
      </c>
      <c r="BJ55" s="163">
        <f t="shared" si="28"/>
        <v>0.19589257503949448</v>
      </c>
      <c r="BK55" s="165">
        <f t="shared" si="12"/>
        <v>5.941542884523239E-2</v>
      </c>
      <c r="BL55" s="186">
        <v>795</v>
      </c>
      <c r="BM55" s="162">
        <v>59</v>
      </c>
      <c r="BN55" s="163">
        <f t="shared" si="29"/>
        <v>9.3206951026856236E-2</v>
      </c>
      <c r="BO55" s="165">
        <f t="shared" si="13"/>
        <v>7.4213836477987419E-2</v>
      </c>
      <c r="BP55" s="186">
        <f t="shared" si="30"/>
        <v>24024</v>
      </c>
      <c r="BQ55" s="162">
        <f t="shared" si="30"/>
        <v>633</v>
      </c>
      <c r="BR55" s="163">
        <f t="shared" si="31"/>
        <v>1</v>
      </c>
      <c r="BS55" s="165">
        <f t="shared" si="32"/>
        <v>2.6348651348651348E-2</v>
      </c>
      <c r="BT55" s="232">
        <v>51</v>
      </c>
      <c r="BU55" s="98" t="s">
        <v>49</v>
      </c>
      <c r="BV55" s="179">
        <f t="shared" si="33"/>
        <v>6.0606060606060606E-3</v>
      </c>
      <c r="BW55" s="179">
        <f t="shared" si="34"/>
        <v>9.4786729857819912E-3</v>
      </c>
      <c r="BX55" s="233">
        <f t="shared" si="35"/>
        <v>-0.29999999999999993</v>
      </c>
      <c r="BY55" s="179">
        <f t="shared" si="36"/>
        <v>2.1212121212121213E-2</v>
      </c>
      <c r="BZ55" s="179">
        <f t="shared" si="37"/>
        <v>2.3696682464454975E-2</v>
      </c>
      <c r="CA55" s="233">
        <f t="shared" si="38"/>
        <v>-0.29999999999999993</v>
      </c>
      <c r="CB55" s="179">
        <f t="shared" si="39"/>
        <v>0.16212121212121211</v>
      </c>
      <c r="CC55" s="179">
        <f t="shared" si="40"/>
        <v>0.1627172195892575</v>
      </c>
      <c r="CD55" s="233">
        <f t="shared" si="41"/>
        <v>-0.10000000000000009</v>
      </c>
      <c r="CE55" s="179">
        <f t="shared" si="42"/>
        <v>0.23939393939393938</v>
      </c>
      <c r="CF55" s="179">
        <f t="shared" si="43"/>
        <v>0.23064770932069512</v>
      </c>
      <c r="CG55" s="233">
        <f t="shared" si="44"/>
        <v>0.79999999999999793</v>
      </c>
      <c r="CH55" s="179">
        <f t="shared" si="76"/>
        <v>0.26060606060606062</v>
      </c>
      <c r="CI55" s="179">
        <f t="shared" si="75"/>
        <v>0.28436018957345971</v>
      </c>
      <c r="CJ55" s="233">
        <f t="shared" si="45"/>
        <v>-2.2999999999999963</v>
      </c>
      <c r="CK55" s="179">
        <f t="shared" si="46"/>
        <v>0.20454545454545456</v>
      </c>
      <c r="CL55" s="179">
        <f t="shared" si="47"/>
        <v>0.19589257503949448</v>
      </c>
      <c r="CM55" s="233">
        <f t="shared" si="48"/>
        <v>0.89999999999999802</v>
      </c>
      <c r="CN55" s="179">
        <f t="shared" si="49"/>
        <v>0.10606060606060606</v>
      </c>
      <c r="CO55" s="179">
        <f t="shared" si="50"/>
        <v>9.3206951026856236E-2</v>
      </c>
      <c r="CP55" s="233">
        <f t="shared" si="51"/>
        <v>1.2999999999999998</v>
      </c>
      <c r="CR55" s="179">
        <f t="shared" si="52"/>
        <v>8.3051930272884916E-3</v>
      </c>
      <c r="CS55" s="179">
        <f t="shared" si="53"/>
        <v>1.0342541436464089E-2</v>
      </c>
      <c r="CT55" s="233">
        <f t="shared" si="54"/>
        <v>-0.2</v>
      </c>
      <c r="CU55" s="179">
        <f t="shared" si="55"/>
        <v>2.3911654649995437E-2</v>
      </c>
      <c r="CV55" s="179">
        <f t="shared" si="56"/>
        <v>2.2983425414364642E-2</v>
      </c>
      <c r="CW55" s="233">
        <f t="shared" si="57"/>
        <v>0.10000000000000009</v>
      </c>
      <c r="CX55" s="179">
        <f t="shared" si="58"/>
        <v>0.1657387971159989</v>
      </c>
      <c r="CY55" s="179">
        <f t="shared" si="59"/>
        <v>0.17834254143646408</v>
      </c>
      <c r="CZ55" s="233">
        <f t="shared" si="60"/>
        <v>-1.1999999999999984</v>
      </c>
      <c r="DA55" s="179">
        <f t="shared" si="61"/>
        <v>0.24062243314775941</v>
      </c>
      <c r="DB55" s="179">
        <f t="shared" si="62"/>
        <v>0.23849723756906077</v>
      </c>
      <c r="DC55" s="233">
        <f t="shared" si="63"/>
        <v>0.30000000000000027</v>
      </c>
      <c r="DD55" s="179">
        <f t="shared" si="64"/>
        <v>0.2691886465273341</v>
      </c>
      <c r="DE55" s="179">
        <f t="shared" si="65"/>
        <v>0.2665635359116022</v>
      </c>
      <c r="DF55" s="233">
        <f t="shared" si="66"/>
        <v>0.20000000000000018</v>
      </c>
      <c r="DG55" s="179">
        <f t="shared" si="67"/>
        <v>0.18951355297983025</v>
      </c>
      <c r="DH55" s="179">
        <f t="shared" si="68"/>
        <v>0.18744751381215469</v>
      </c>
      <c r="DI55" s="233">
        <f t="shared" si="69"/>
        <v>0.30000000000000027</v>
      </c>
      <c r="DJ55" s="179">
        <f t="shared" si="70"/>
        <v>0.10271972255179337</v>
      </c>
      <c r="DK55" s="179">
        <f t="shared" si="71"/>
        <v>9.5823204419889507E-2</v>
      </c>
      <c r="DL55" s="233">
        <f t="shared" si="72"/>
        <v>0.69999999999999929</v>
      </c>
      <c r="DM55" s="207">
        <v>0</v>
      </c>
    </row>
    <row r="56" spans="1:117">
      <c r="A56" s="99"/>
      <c r="B56" s="161">
        <v>52</v>
      </c>
      <c r="C56" s="156" t="s">
        <v>5</v>
      </c>
      <c r="D56" s="186">
        <v>7</v>
      </c>
      <c r="E56" s="162">
        <v>0</v>
      </c>
      <c r="F56" s="163">
        <f t="shared" si="14"/>
        <v>0</v>
      </c>
      <c r="G56" s="165">
        <f t="shared" si="79"/>
        <v>0</v>
      </c>
      <c r="H56" s="186">
        <v>23</v>
      </c>
      <c r="I56" s="162">
        <v>2</v>
      </c>
      <c r="J56" s="163">
        <f t="shared" si="73"/>
        <v>6.3492063492063492E-3</v>
      </c>
      <c r="K56" s="165">
        <f t="shared" si="80"/>
        <v>8.6956521739130432E-2</v>
      </c>
      <c r="L56" s="186">
        <v>7375</v>
      </c>
      <c r="M56" s="162">
        <v>51</v>
      </c>
      <c r="N56" s="163">
        <f t="shared" si="15"/>
        <v>0.16190476190476191</v>
      </c>
      <c r="O56" s="165">
        <f t="shared" si="81"/>
        <v>6.9152542372881353E-3</v>
      </c>
      <c r="P56" s="186">
        <v>6225</v>
      </c>
      <c r="Q56" s="162">
        <v>84</v>
      </c>
      <c r="R56" s="163">
        <f t="shared" si="16"/>
        <v>0.26666666666666666</v>
      </c>
      <c r="S56" s="165">
        <f t="shared" si="82"/>
        <v>1.3493975903614458E-2</v>
      </c>
      <c r="T56" s="186">
        <v>3913</v>
      </c>
      <c r="U56" s="162">
        <v>83</v>
      </c>
      <c r="V56" s="163">
        <f t="shared" si="17"/>
        <v>0.2634920634920635</v>
      </c>
      <c r="W56" s="165">
        <f t="shared" si="83"/>
        <v>2.1211346792742142E-2</v>
      </c>
      <c r="X56" s="186">
        <v>2089</v>
      </c>
      <c r="Y56" s="162">
        <v>61</v>
      </c>
      <c r="Z56" s="163">
        <f t="shared" si="18"/>
        <v>0.19365079365079366</v>
      </c>
      <c r="AA56" s="165">
        <f t="shared" si="84"/>
        <v>2.9200574437529919E-2</v>
      </c>
      <c r="AB56" s="186">
        <v>846</v>
      </c>
      <c r="AC56" s="162">
        <v>34</v>
      </c>
      <c r="AD56" s="163">
        <f t="shared" si="19"/>
        <v>0.10793650793650794</v>
      </c>
      <c r="AE56" s="165">
        <f t="shared" si="85"/>
        <v>4.0189125295508277E-2</v>
      </c>
      <c r="AF56" s="186">
        <f t="shared" si="20"/>
        <v>20478</v>
      </c>
      <c r="AG56" s="162">
        <f t="shared" si="21"/>
        <v>315</v>
      </c>
      <c r="AH56" s="163">
        <f t="shared" si="22"/>
        <v>1</v>
      </c>
      <c r="AI56" s="165">
        <f t="shared" si="87"/>
        <v>1.5382361558745972E-2</v>
      </c>
      <c r="AL56" s="161">
        <v>52</v>
      </c>
      <c r="AM56" s="156" t="s">
        <v>5</v>
      </c>
      <c r="AN56" s="186">
        <v>8</v>
      </c>
      <c r="AO56" s="162">
        <v>3</v>
      </c>
      <c r="AP56" s="163">
        <f t="shared" si="24"/>
        <v>9.3749999999999997E-3</v>
      </c>
      <c r="AQ56" s="165">
        <f t="shared" si="7"/>
        <v>0.375</v>
      </c>
      <c r="AR56" s="186">
        <v>30</v>
      </c>
      <c r="AS56" s="162">
        <v>2</v>
      </c>
      <c r="AT56" s="163">
        <f t="shared" si="74"/>
        <v>6.2500000000000003E-3</v>
      </c>
      <c r="AU56" s="165">
        <f t="shared" si="8"/>
        <v>6.6666666666666666E-2</v>
      </c>
      <c r="AV56" s="186">
        <v>7420</v>
      </c>
      <c r="AW56" s="162">
        <v>61</v>
      </c>
      <c r="AX56" s="163">
        <f t="shared" si="25"/>
        <v>0.19062499999999999</v>
      </c>
      <c r="AY56" s="165">
        <f t="shared" si="9"/>
        <v>8.2210242587601075E-3</v>
      </c>
      <c r="AZ56" s="186">
        <v>5757</v>
      </c>
      <c r="BA56" s="162">
        <v>72</v>
      </c>
      <c r="BB56" s="163">
        <f t="shared" si="26"/>
        <v>0.22500000000000001</v>
      </c>
      <c r="BC56" s="165">
        <f t="shared" si="10"/>
        <v>1.2506513809275664E-2</v>
      </c>
      <c r="BD56" s="186">
        <v>3729</v>
      </c>
      <c r="BE56" s="162">
        <v>102</v>
      </c>
      <c r="BF56" s="163">
        <f t="shared" si="27"/>
        <v>0.31874999999999998</v>
      </c>
      <c r="BG56" s="165">
        <f t="shared" si="11"/>
        <v>2.7353177795655673E-2</v>
      </c>
      <c r="BH56" s="186">
        <v>1911</v>
      </c>
      <c r="BI56" s="162">
        <v>54</v>
      </c>
      <c r="BJ56" s="163">
        <f t="shared" si="28"/>
        <v>0.16875000000000001</v>
      </c>
      <c r="BK56" s="165">
        <f t="shared" si="12"/>
        <v>2.8257456828885402E-2</v>
      </c>
      <c r="BL56" s="186">
        <v>780</v>
      </c>
      <c r="BM56" s="162">
        <v>26</v>
      </c>
      <c r="BN56" s="163">
        <f t="shared" si="29"/>
        <v>8.1250000000000003E-2</v>
      </c>
      <c r="BO56" s="165">
        <f t="shared" si="13"/>
        <v>3.3333333333333333E-2</v>
      </c>
      <c r="BP56" s="186">
        <f t="shared" si="30"/>
        <v>19635</v>
      </c>
      <c r="BQ56" s="162">
        <f t="shared" si="30"/>
        <v>320</v>
      </c>
      <c r="BR56" s="163">
        <f t="shared" si="31"/>
        <v>1</v>
      </c>
      <c r="BS56" s="165">
        <f t="shared" si="32"/>
        <v>1.6297428062133943E-2</v>
      </c>
      <c r="BT56" s="232">
        <v>52</v>
      </c>
      <c r="BU56" s="98" t="s">
        <v>5</v>
      </c>
      <c r="BV56" s="179">
        <f t="shared" si="33"/>
        <v>0</v>
      </c>
      <c r="BW56" s="179">
        <f t="shared" si="34"/>
        <v>9.3749999999999997E-3</v>
      </c>
      <c r="BX56" s="233">
        <f t="shared" si="35"/>
        <v>-0.89999999999999991</v>
      </c>
      <c r="BY56" s="179">
        <f t="shared" si="36"/>
        <v>6.3492063492063492E-3</v>
      </c>
      <c r="BZ56" s="179">
        <f t="shared" si="37"/>
        <v>6.2500000000000003E-3</v>
      </c>
      <c r="CA56" s="233">
        <f t="shared" si="38"/>
        <v>0</v>
      </c>
      <c r="CB56" s="179">
        <f t="shared" si="39"/>
        <v>0.16190476190476191</v>
      </c>
      <c r="CC56" s="179">
        <f t="shared" si="40"/>
        <v>0.19062499999999999</v>
      </c>
      <c r="CD56" s="233">
        <f t="shared" si="41"/>
        <v>-2.9</v>
      </c>
      <c r="CE56" s="179">
        <f t="shared" si="42"/>
        <v>0.26666666666666666</v>
      </c>
      <c r="CF56" s="179">
        <f t="shared" si="43"/>
        <v>0.22500000000000001</v>
      </c>
      <c r="CG56" s="233">
        <f t="shared" si="44"/>
        <v>4.2000000000000011</v>
      </c>
      <c r="CH56" s="179">
        <f t="shared" si="76"/>
        <v>0.2634920634920635</v>
      </c>
      <c r="CI56" s="179">
        <f t="shared" si="75"/>
        <v>0.31874999999999998</v>
      </c>
      <c r="CJ56" s="233">
        <f t="shared" si="45"/>
        <v>-5.6</v>
      </c>
      <c r="CK56" s="179">
        <f t="shared" si="46"/>
        <v>0.19365079365079366</v>
      </c>
      <c r="CL56" s="179">
        <f t="shared" si="47"/>
        <v>0.16875000000000001</v>
      </c>
      <c r="CM56" s="233">
        <f t="shared" si="48"/>
        <v>2.4999999999999996</v>
      </c>
      <c r="CN56" s="179">
        <f t="shared" si="49"/>
        <v>0.10793650793650794</v>
      </c>
      <c r="CO56" s="179">
        <f t="shared" si="50"/>
        <v>8.1250000000000003E-2</v>
      </c>
      <c r="CP56" s="233">
        <f t="shared" si="51"/>
        <v>2.6999999999999997</v>
      </c>
      <c r="CR56" s="179">
        <f t="shared" si="52"/>
        <v>8.3051930272884916E-3</v>
      </c>
      <c r="CS56" s="179">
        <f t="shared" si="53"/>
        <v>1.0342541436464089E-2</v>
      </c>
      <c r="CT56" s="233">
        <f t="shared" si="54"/>
        <v>-0.2</v>
      </c>
      <c r="CU56" s="179">
        <f t="shared" si="55"/>
        <v>2.3911654649995437E-2</v>
      </c>
      <c r="CV56" s="179">
        <f t="shared" si="56"/>
        <v>2.2983425414364642E-2</v>
      </c>
      <c r="CW56" s="233">
        <f t="shared" si="57"/>
        <v>0.10000000000000009</v>
      </c>
      <c r="CX56" s="179">
        <f t="shared" si="58"/>
        <v>0.1657387971159989</v>
      </c>
      <c r="CY56" s="179">
        <f t="shared" si="59"/>
        <v>0.17834254143646408</v>
      </c>
      <c r="CZ56" s="233">
        <f t="shared" si="60"/>
        <v>-1.1999999999999984</v>
      </c>
      <c r="DA56" s="179">
        <f t="shared" si="61"/>
        <v>0.24062243314775941</v>
      </c>
      <c r="DB56" s="179">
        <f t="shared" si="62"/>
        <v>0.23849723756906077</v>
      </c>
      <c r="DC56" s="233">
        <f t="shared" si="63"/>
        <v>0.30000000000000027</v>
      </c>
      <c r="DD56" s="179">
        <f t="shared" si="64"/>
        <v>0.2691886465273341</v>
      </c>
      <c r="DE56" s="179">
        <f t="shared" si="65"/>
        <v>0.2665635359116022</v>
      </c>
      <c r="DF56" s="233">
        <f t="shared" si="66"/>
        <v>0.20000000000000018</v>
      </c>
      <c r="DG56" s="179">
        <f t="shared" si="67"/>
        <v>0.18951355297983025</v>
      </c>
      <c r="DH56" s="179">
        <f t="shared" si="68"/>
        <v>0.18744751381215469</v>
      </c>
      <c r="DI56" s="233">
        <f t="shared" si="69"/>
        <v>0.30000000000000027</v>
      </c>
      <c r="DJ56" s="179">
        <f t="shared" si="70"/>
        <v>0.10271972255179337</v>
      </c>
      <c r="DK56" s="179">
        <f t="shared" si="71"/>
        <v>9.5823204419889507E-2</v>
      </c>
      <c r="DL56" s="233">
        <f t="shared" si="72"/>
        <v>0.69999999999999929</v>
      </c>
      <c r="DM56" s="207">
        <v>0</v>
      </c>
    </row>
    <row r="57" spans="1:117">
      <c r="A57" s="99"/>
      <c r="B57" s="161">
        <v>53</v>
      </c>
      <c r="C57" s="156" t="s">
        <v>23</v>
      </c>
      <c r="D57" s="186">
        <v>34</v>
      </c>
      <c r="E57" s="162">
        <v>4</v>
      </c>
      <c r="F57" s="163">
        <f t="shared" si="14"/>
        <v>3.7037037037037035E-2</v>
      </c>
      <c r="G57" s="165">
        <f t="shared" si="79"/>
        <v>0.11764705882352941</v>
      </c>
      <c r="H57" s="186">
        <v>76</v>
      </c>
      <c r="I57" s="162">
        <v>2</v>
      </c>
      <c r="J57" s="163">
        <f t="shared" si="73"/>
        <v>1.8518518518518517E-2</v>
      </c>
      <c r="K57" s="165">
        <f t="shared" si="80"/>
        <v>2.6315789473684209E-2</v>
      </c>
      <c r="L57" s="186">
        <v>4078</v>
      </c>
      <c r="M57" s="162">
        <v>21</v>
      </c>
      <c r="N57" s="163">
        <f t="shared" si="15"/>
        <v>0.19444444444444445</v>
      </c>
      <c r="O57" s="165">
        <f t="shared" si="81"/>
        <v>5.149583128984796E-3</v>
      </c>
      <c r="P57" s="186">
        <v>3611</v>
      </c>
      <c r="Q57" s="162">
        <v>22</v>
      </c>
      <c r="R57" s="163">
        <f t="shared" si="16"/>
        <v>0.20370370370370369</v>
      </c>
      <c r="S57" s="165">
        <f t="shared" si="82"/>
        <v>6.0924951536970367E-3</v>
      </c>
      <c r="T57" s="186">
        <v>2217</v>
      </c>
      <c r="U57" s="162">
        <v>32</v>
      </c>
      <c r="V57" s="163">
        <f t="shared" si="17"/>
        <v>0.29629629629629628</v>
      </c>
      <c r="W57" s="165">
        <f t="shared" si="83"/>
        <v>1.4433919711321606E-2</v>
      </c>
      <c r="X57" s="186">
        <v>992</v>
      </c>
      <c r="Y57" s="162">
        <v>18</v>
      </c>
      <c r="Z57" s="163">
        <f t="shared" si="18"/>
        <v>0.16666666666666666</v>
      </c>
      <c r="AA57" s="165">
        <f t="shared" si="84"/>
        <v>1.8145161290322582E-2</v>
      </c>
      <c r="AB57" s="186">
        <v>395</v>
      </c>
      <c r="AC57" s="162">
        <v>9</v>
      </c>
      <c r="AD57" s="163">
        <f t="shared" si="19"/>
        <v>8.3333333333333329E-2</v>
      </c>
      <c r="AE57" s="165">
        <f t="shared" si="85"/>
        <v>2.2784810126582278E-2</v>
      </c>
      <c r="AF57" s="186">
        <f t="shared" si="20"/>
        <v>11403</v>
      </c>
      <c r="AG57" s="162">
        <f t="shared" si="21"/>
        <v>108</v>
      </c>
      <c r="AH57" s="163">
        <f t="shared" si="22"/>
        <v>1</v>
      </c>
      <c r="AI57" s="165">
        <f t="shared" si="87"/>
        <v>9.4711917916337814E-3</v>
      </c>
      <c r="AL57" s="161">
        <v>53</v>
      </c>
      <c r="AM57" s="156" t="s">
        <v>23</v>
      </c>
      <c r="AN57" s="186">
        <v>37</v>
      </c>
      <c r="AO57" s="162">
        <v>3</v>
      </c>
      <c r="AP57" s="163">
        <f t="shared" si="24"/>
        <v>2.5210084033613446E-2</v>
      </c>
      <c r="AQ57" s="165">
        <f t="shared" si="7"/>
        <v>8.1081081081081086E-2</v>
      </c>
      <c r="AR57" s="186">
        <v>84</v>
      </c>
      <c r="AS57" s="162">
        <v>4</v>
      </c>
      <c r="AT57" s="163">
        <f t="shared" si="74"/>
        <v>3.3613445378151259E-2</v>
      </c>
      <c r="AU57" s="165">
        <f t="shared" si="8"/>
        <v>4.7619047619047616E-2</v>
      </c>
      <c r="AV57" s="186">
        <v>4204</v>
      </c>
      <c r="AW57" s="162">
        <v>19</v>
      </c>
      <c r="AX57" s="163">
        <f t="shared" si="25"/>
        <v>0.15966386554621848</v>
      </c>
      <c r="AY57" s="165">
        <f t="shared" si="9"/>
        <v>4.5195052331113228E-3</v>
      </c>
      <c r="AZ57" s="186">
        <v>3390</v>
      </c>
      <c r="BA57" s="162">
        <v>31</v>
      </c>
      <c r="BB57" s="163">
        <f t="shared" si="26"/>
        <v>0.26050420168067229</v>
      </c>
      <c r="BC57" s="165">
        <f t="shared" si="10"/>
        <v>9.1445427728613568E-3</v>
      </c>
      <c r="BD57" s="186">
        <v>2028</v>
      </c>
      <c r="BE57" s="162">
        <v>30</v>
      </c>
      <c r="BF57" s="163">
        <f t="shared" si="27"/>
        <v>0.25210084033613445</v>
      </c>
      <c r="BG57" s="165">
        <f t="shared" si="11"/>
        <v>1.4792899408284023E-2</v>
      </c>
      <c r="BH57" s="186">
        <v>957</v>
      </c>
      <c r="BI57" s="162">
        <v>21</v>
      </c>
      <c r="BJ57" s="163">
        <f t="shared" si="28"/>
        <v>0.17647058823529413</v>
      </c>
      <c r="BK57" s="165">
        <f t="shared" si="12"/>
        <v>2.1943573667711599E-2</v>
      </c>
      <c r="BL57" s="186">
        <v>360</v>
      </c>
      <c r="BM57" s="162">
        <v>11</v>
      </c>
      <c r="BN57" s="163">
        <f t="shared" si="29"/>
        <v>9.2436974789915971E-2</v>
      </c>
      <c r="BO57" s="165">
        <f t="shared" si="13"/>
        <v>3.0555555555555555E-2</v>
      </c>
      <c r="BP57" s="186">
        <f t="shared" si="30"/>
        <v>11060</v>
      </c>
      <c r="BQ57" s="162">
        <f t="shared" si="30"/>
        <v>119</v>
      </c>
      <c r="BR57" s="163">
        <f t="shared" si="31"/>
        <v>1</v>
      </c>
      <c r="BS57" s="165">
        <f t="shared" si="32"/>
        <v>1.0759493670886076E-2</v>
      </c>
      <c r="BT57" s="232">
        <v>53</v>
      </c>
      <c r="BU57" s="98" t="s">
        <v>23</v>
      </c>
      <c r="BV57" s="179">
        <f t="shared" si="33"/>
        <v>3.7037037037037035E-2</v>
      </c>
      <c r="BW57" s="179">
        <f t="shared" si="34"/>
        <v>2.5210084033613446E-2</v>
      </c>
      <c r="BX57" s="233">
        <f t="shared" si="35"/>
        <v>1.1999999999999997</v>
      </c>
      <c r="BY57" s="179">
        <f t="shared" si="36"/>
        <v>1.8518518518518517E-2</v>
      </c>
      <c r="BZ57" s="179">
        <f t="shared" si="37"/>
        <v>3.3613445378151259E-2</v>
      </c>
      <c r="CA57" s="233">
        <f t="shared" si="38"/>
        <v>-1.5000000000000002</v>
      </c>
      <c r="CB57" s="179">
        <f t="shared" si="39"/>
        <v>0.19444444444444445</v>
      </c>
      <c r="CC57" s="179">
        <f t="shared" si="40"/>
        <v>0.15966386554621848</v>
      </c>
      <c r="CD57" s="233">
        <f t="shared" si="41"/>
        <v>3.4000000000000004</v>
      </c>
      <c r="CE57" s="179">
        <f t="shared" si="42"/>
        <v>0.20370370370370369</v>
      </c>
      <c r="CF57" s="179">
        <f t="shared" si="43"/>
        <v>0.26050420168067229</v>
      </c>
      <c r="CG57" s="233">
        <f t="shared" si="44"/>
        <v>-5.700000000000002</v>
      </c>
      <c r="CH57" s="179">
        <f t="shared" si="76"/>
        <v>0.29629629629629628</v>
      </c>
      <c r="CI57" s="179">
        <f t="shared" si="75"/>
        <v>0.25210084033613445</v>
      </c>
      <c r="CJ57" s="233">
        <f t="shared" si="45"/>
        <v>4.3999999999999986</v>
      </c>
      <c r="CK57" s="179">
        <f t="shared" si="46"/>
        <v>0.16666666666666666</v>
      </c>
      <c r="CL57" s="179">
        <f t="shared" si="47"/>
        <v>0.17647058823529413</v>
      </c>
      <c r="CM57" s="233">
        <f t="shared" si="48"/>
        <v>-0.89999999999999802</v>
      </c>
      <c r="CN57" s="179">
        <f t="shared" si="49"/>
        <v>8.3333333333333329E-2</v>
      </c>
      <c r="CO57" s="179">
        <f t="shared" si="50"/>
        <v>9.2436974789915971E-2</v>
      </c>
      <c r="CP57" s="233">
        <f t="shared" si="51"/>
        <v>-0.89999999999999947</v>
      </c>
      <c r="CR57" s="179">
        <f t="shared" si="52"/>
        <v>8.3051930272884916E-3</v>
      </c>
      <c r="CS57" s="179">
        <f t="shared" si="53"/>
        <v>1.0342541436464089E-2</v>
      </c>
      <c r="CT57" s="233">
        <f t="shared" si="54"/>
        <v>-0.2</v>
      </c>
      <c r="CU57" s="179">
        <f t="shared" si="55"/>
        <v>2.3911654649995437E-2</v>
      </c>
      <c r="CV57" s="179">
        <f t="shared" si="56"/>
        <v>2.2983425414364642E-2</v>
      </c>
      <c r="CW57" s="233">
        <f t="shared" si="57"/>
        <v>0.10000000000000009</v>
      </c>
      <c r="CX57" s="179">
        <f t="shared" si="58"/>
        <v>0.1657387971159989</v>
      </c>
      <c r="CY57" s="179">
        <f t="shared" si="59"/>
        <v>0.17834254143646408</v>
      </c>
      <c r="CZ57" s="233">
        <f t="shared" si="60"/>
        <v>-1.1999999999999984</v>
      </c>
      <c r="DA57" s="179">
        <f t="shared" si="61"/>
        <v>0.24062243314775941</v>
      </c>
      <c r="DB57" s="179">
        <f t="shared" si="62"/>
        <v>0.23849723756906077</v>
      </c>
      <c r="DC57" s="233">
        <f t="shared" si="63"/>
        <v>0.30000000000000027</v>
      </c>
      <c r="DD57" s="179">
        <f t="shared" si="64"/>
        <v>0.2691886465273341</v>
      </c>
      <c r="DE57" s="179">
        <f t="shared" si="65"/>
        <v>0.2665635359116022</v>
      </c>
      <c r="DF57" s="233">
        <f t="shared" si="66"/>
        <v>0.20000000000000018</v>
      </c>
      <c r="DG57" s="179">
        <f t="shared" si="67"/>
        <v>0.18951355297983025</v>
      </c>
      <c r="DH57" s="179">
        <f t="shared" si="68"/>
        <v>0.18744751381215469</v>
      </c>
      <c r="DI57" s="233">
        <f t="shared" si="69"/>
        <v>0.30000000000000027</v>
      </c>
      <c r="DJ57" s="179">
        <f t="shared" si="70"/>
        <v>0.10271972255179337</v>
      </c>
      <c r="DK57" s="179">
        <f t="shared" si="71"/>
        <v>9.5823204419889507E-2</v>
      </c>
      <c r="DL57" s="233">
        <f t="shared" si="72"/>
        <v>0.69999999999999929</v>
      </c>
      <c r="DM57" s="207">
        <v>0</v>
      </c>
    </row>
    <row r="58" spans="1:117">
      <c r="A58" s="99"/>
      <c r="B58" s="161">
        <v>54</v>
      </c>
      <c r="C58" s="156" t="s">
        <v>29</v>
      </c>
      <c r="D58" s="186">
        <v>50</v>
      </c>
      <c r="E58" s="162">
        <v>1</v>
      </c>
      <c r="F58" s="163">
        <f t="shared" si="14"/>
        <v>3.6363636363636364E-3</v>
      </c>
      <c r="G58" s="165">
        <f t="shared" si="79"/>
        <v>0.02</v>
      </c>
      <c r="H58" s="186">
        <v>157</v>
      </c>
      <c r="I58" s="162">
        <v>9</v>
      </c>
      <c r="J58" s="163">
        <f t="shared" si="73"/>
        <v>3.272727272727273E-2</v>
      </c>
      <c r="K58" s="165">
        <f t="shared" si="80"/>
        <v>5.7324840764331211E-2</v>
      </c>
      <c r="L58" s="186">
        <v>6847</v>
      </c>
      <c r="M58" s="162">
        <v>45</v>
      </c>
      <c r="N58" s="163">
        <f t="shared" si="15"/>
        <v>0.16363636363636364</v>
      </c>
      <c r="O58" s="165">
        <f t="shared" si="81"/>
        <v>6.5722214108368633E-3</v>
      </c>
      <c r="P58" s="186">
        <v>5953</v>
      </c>
      <c r="Q58" s="162">
        <v>65</v>
      </c>
      <c r="R58" s="163">
        <f t="shared" si="16"/>
        <v>0.23636363636363636</v>
      </c>
      <c r="S58" s="165">
        <f t="shared" si="82"/>
        <v>1.0918864438098438E-2</v>
      </c>
      <c r="T58" s="186">
        <v>3757</v>
      </c>
      <c r="U58" s="162">
        <v>71</v>
      </c>
      <c r="V58" s="163">
        <f t="shared" si="17"/>
        <v>0.25818181818181818</v>
      </c>
      <c r="W58" s="165">
        <f t="shared" si="83"/>
        <v>1.8898056960340696E-2</v>
      </c>
      <c r="X58" s="186">
        <v>1790</v>
      </c>
      <c r="Y58" s="162">
        <v>55</v>
      </c>
      <c r="Z58" s="163">
        <f t="shared" si="18"/>
        <v>0.2</v>
      </c>
      <c r="AA58" s="165">
        <f t="shared" si="84"/>
        <v>3.0726256983240222E-2</v>
      </c>
      <c r="AB58" s="186">
        <v>658</v>
      </c>
      <c r="AC58" s="162">
        <v>29</v>
      </c>
      <c r="AD58" s="163">
        <f t="shared" si="19"/>
        <v>0.10545454545454545</v>
      </c>
      <c r="AE58" s="165">
        <f t="shared" si="85"/>
        <v>4.4072948328267476E-2</v>
      </c>
      <c r="AF58" s="186">
        <f t="shared" si="20"/>
        <v>19212</v>
      </c>
      <c r="AG58" s="162">
        <f t="shared" si="21"/>
        <v>275</v>
      </c>
      <c r="AH58" s="163">
        <f t="shared" si="22"/>
        <v>1</v>
      </c>
      <c r="AI58" s="165">
        <f t="shared" si="87"/>
        <v>1.4313970435144702E-2</v>
      </c>
      <c r="AL58" s="161">
        <v>54</v>
      </c>
      <c r="AM58" s="156" t="s">
        <v>29</v>
      </c>
      <c r="AN58" s="186">
        <v>70</v>
      </c>
      <c r="AO58" s="162">
        <v>3</v>
      </c>
      <c r="AP58" s="163">
        <f t="shared" si="24"/>
        <v>9.6774193548387101E-3</v>
      </c>
      <c r="AQ58" s="165">
        <f t="shared" si="7"/>
        <v>4.2857142857142858E-2</v>
      </c>
      <c r="AR58" s="186">
        <v>180</v>
      </c>
      <c r="AS58" s="162">
        <v>13</v>
      </c>
      <c r="AT58" s="163">
        <f t="shared" si="74"/>
        <v>4.1935483870967745E-2</v>
      </c>
      <c r="AU58" s="165">
        <f t="shared" si="8"/>
        <v>7.2222222222222215E-2</v>
      </c>
      <c r="AV58" s="186">
        <v>6996</v>
      </c>
      <c r="AW58" s="162">
        <v>57</v>
      </c>
      <c r="AX58" s="163">
        <f t="shared" si="25"/>
        <v>0.18387096774193548</v>
      </c>
      <c r="AY58" s="165">
        <f t="shared" si="9"/>
        <v>8.1475128644939963E-3</v>
      </c>
      <c r="AZ58" s="186">
        <v>5539</v>
      </c>
      <c r="BA58" s="162">
        <v>71</v>
      </c>
      <c r="BB58" s="163">
        <f t="shared" si="26"/>
        <v>0.22903225806451613</v>
      </c>
      <c r="BC58" s="165">
        <f t="shared" si="10"/>
        <v>1.2818198230727568E-2</v>
      </c>
      <c r="BD58" s="186">
        <v>3575</v>
      </c>
      <c r="BE58" s="162">
        <v>84</v>
      </c>
      <c r="BF58" s="163">
        <f t="shared" si="27"/>
        <v>0.2709677419354839</v>
      </c>
      <c r="BG58" s="165">
        <f t="shared" si="11"/>
        <v>2.3496503496503496E-2</v>
      </c>
      <c r="BH58" s="186">
        <v>1676</v>
      </c>
      <c r="BI58" s="162">
        <v>47</v>
      </c>
      <c r="BJ58" s="163">
        <f t="shared" si="28"/>
        <v>0.15161290322580645</v>
      </c>
      <c r="BK58" s="165">
        <f t="shared" si="12"/>
        <v>2.8042959427207637E-2</v>
      </c>
      <c r="BL58" s="186">
        <v>598</v>
      </c>
      <c r="BM58" s="162">
        <v>35</v>
      </c>
      <c r="BN58" s="163">
        <f t="shared" si="29"/>
        <v>0.11290322580645161</v>
      </c>
      <c r="BO58" s="165">
        <f t="shared" si="13"/>
        <v>5.8528428093645488E-2</v>
      </c>
      <c r="BP58" s="186">
        <f t="shared" si="30"/>
        <v>18634</v>
      </c>
      <c r="BQ58" s="162">
        <f t="shared" si="30"/>
        <v>310</v>
      </c>
      <c r="BR58" s="163">
        <f t="shared" si="31"/>
        <v>1</v>
      </c>
      <c r="BS58" s="165">
        <f t="shared" si="32"/>
        <v>1.6636256305677794E-2</v>
      </c>
      <c r="BT58" s="232">
        <v>54</v>
      </c>
      <c r="BU58" s="98" t="s">
        <v>29</v>
      </c>
      <c r="BV58" s="179">
        <f t="shared" si="33"/>
        <v>3.6363636363636364E-3</v>
      </c>
      <c r="BW58" s="179">
        <f t="shared" si="34"/>
        <v>9.6774193548387101E-3</v>
      </c>
      <c r="BX58" s="233">
        <f t="shared" si="35"/>
        <v>-0.6</v>
      </c>
      <c r="BY58" s="179">
        <f t="shared" si="36"/>
        <v>3.272727272727273E-2</v>
      </c>
      <c r="BZ58" s="179">
        <f t="shared" si="37"/>
        <v>4.1935483870967745E-2</v>
      </c>
      <c r="CA58" s="233">
        <f t="shared" si="38"/>
        <v>-0.90000000000000013</v>
      </c>
      <c r="CB58" s="179">
        <f t="shared" si="39"/>
        <v>0.16363636363636364</v>
      </c>
      <c r="CC58" s="179">
        <f t="shared" si="40"/>
        <v>0.18387096774193548</v>
      </c>
      <c r="CD58" s="233">
        <f t="shared" si="41"/>
        <v>-1.9999999999999991</v>
      </c>
      <c r="CE58" s="179">
        <f t="shared" si="42"/>
        <v>0.23636363636363636</v>
      </c>
      <c r="CF58" s="179">
        <f t="shared" si="43"/>
        <v>0.22903225806451613</v>
      </c>
      <c r="CG58" s="233">
        <f t="shared" si="44"/>
        <v>0.69999999999999785</v>
      </c>
      <c r="CH58" s="179">
        <f t="shared" si="76"/>
        <v>0.25818181818181818</v>
      </c>
      <c r="CI58" s="179">
        <f t="shared" si="75"/>
        <v>0.2709677419354839</v>
      </c>
      <c r="CJ58" s="233">
        <f t="shared" si="45"/>
        <v>-1.3000000000000012</v>
      </c>
      <c r="CK58" s="179">
        <f t="shared" si="46"/>
        <v>0.2</v>
      </c>
      <c r="CL58" s="179">
        <f t="shared" si="47"/>
        <v>0.15161290322580645</v>
      </c>
      <c r="CM58" s="233">
        <f t="shared" si="48"/>
        <v>4.8000000000000016</v>
      </c>
      <c r="CN58" s="179">
        <f t="shared" si="49"/>
        <v>0.10545454545454545</v>
      </c>
      <c r="CO58" s="179">
        <f t="shared" si="50"/>
        <v>0.11290322580645161</v>
      </c>
      <c r="CP58" s="233">
        <f t="shared" si="51"/>
        <v>-0.80000000000000071</v>
      </c>
      <c r="CR58" s="179">
        <f t="shared" si="52"/>
        <v>8.3051930272884916E-3</v>
      </c>
      <c r="CS58" s="179">
        <f t="shared" si="53"/>
        <v>1.0342541436464089E-2</v>
      </c>
      <c r="CT58" s="233">
        <f t="shared" si="54"/>
        <v>-0.2</v>
      </c>
      <c r="CU58" s="179">
        <f t="shared" si="55"/>
        <v>2.3911654649995437E-2</v>
      </c>
      <c r="CV58" s="179">
        <f t="shared" si="56"/>
        <v>2.2983425414364642E-2</v>
      </c>
      <c r="CW58" s="233">
        <f t="shared" si="57"/>
        <v>0.10000000000000009</v>
      </c>
      <c r="CX58" s="179">
        <f t="shared" si="58"/>
        <v>0.1657387971159989</v>
      </c>
      <c r="CY58" s="179">
        <f t="shared" si="59"/>
        <v>0.17834254143646408</v>
      </c>
      <c r="CZ58" s="233">
        <f t="shared" si="60"/>
        <v>-1.1999999999999984</v>
      </c>
      <c r="DA58" s="179">
        <f t="shared" si="61"/>
        <v>0.24062243314775941</v>
      </c>
      <c r="DB58" s="179">
        <f t="shared" si="62"/>
        <v>0.23849723756906077</v>
      </c>
      <c r="DC58" s="233">
        <f t="shared" si="63"/>
        <v>0.30000000000000027</v>
      </c>
      <c r="DD58" s="179">
        <f t="shared" si="64"/>
        <v>0.2691886465273341</v>
      </c>
      <c r="DE58" s="179">
        <f t="shared" si="65"/>
        <v>0.2665635359116022</v>
      </c>
      <c r="DF58" s="233">
        <f t="shared" si="66"/>
        <v>0.20000000000000018</v>
      </c>
      <c r="DG58" s="179">
        <f t="shared" si="67"/>
        <v>0.18951355297983025</v>
      </c>
      <c r="DH58" s="179">
        <f t="shared" si="68"/>
        <v>0.18744751381215469</v>
      </c>
      <c r="DI58" s="233">
        <f t="shared" si="69"/>
        <v>0.30000000000000027</v>
      </c>
      <c r="DJ58" s="179">
        <f t="shared" si="70"/>
        <v>0.10271972255179337</v>
      </c>
      <c r="DK58" s="179">
        <f t="shared" si="71"/>
        <v>9.5823204419889507E-2</v>
      </c>
      <c r="DL58" s="233">
        <f t="shared" si="72"/>
        <v>0.69999999999999929</v>
      </c>
      <c r="DM58" s="207">
        <v>0</v>
      </c>
    </row>
    <row r="59" spans="1:117">
      <c r="A59" s="99"/>
      <c r="B59" s="161">
        <v>55</v>
      </c>
      <c r="C59" s="156" t="s">
        <v>18</v>
      </c>
      <c r="D59" s="187">
        <v>24</v>
      </c>
      <c r="E59" s="145">
        <v>2</v>
      </c>
      <c r="F59" s="163">
        <f t="shared" si="14"/>
        <v>7.8431372549019607E-3</v>
      </c>
      <c r="G59" s="165">
        <f t="shared" si="79"/>
        <v>8.3333333333333329E-2</v>
      </c>
      <c r="H59" s="187">
        <v>105</v>
      </c>
      <c r="I59" s="145">
        <v>10</v>
      </c>
      <c r="J59" s="163">
        <f t="shared" si="73"/>
        <v>3.9215686274509803E-2</v>
      </c>
      <c r="K59" s="165">
        <f t="shared" si="80"/>
        <v>9.5238095238095233E-2</v>
      </c>
      <c r="L59" s="187">
        <v>7219</v>
      </c>
      <c r="M59" s="145">
        <v>43</v>
      </c>
      <c r="N59" s="163">
        <f t="shared" si="15"/>
        <v>0.16862745098039217</v>
      </c>
      <c r="O59" s="165">
        <f t="shared" si="81"/>
        <v>5.9565036708685414E-3</v>
      </c>
      <c r="P59" s="187">
        <v>6800</v>
      </c>
      <c r="Q59" s="145">
        <v>78</v>
      </c>
      <c r="R59" s="163">
        <f t="shared" si="16"/>
        <v>0.30588235294117649</v>
      </c>
      <c r="S59" s="165">
        <f t="shared" si="82"/>
        <v>1.1470588235294118E-2</v>
      </c>
      <c r="T59" s="187">
        <v>3966</v>
      </c>
      <c r="U59" s="145">
        <v>64</v>
      </c>
      <c r="V59" s="163">
        <f t="shared" si="17"/>
        <v>0.25098039215686274</v>
      </c>
      <c r="W59" s="165">
        <f t="shared" si="83"/>
        <v>1.6137165910237016E-2</v>
      </c>
      <c r="X59" s="187">
        <v>1517</v>
      </c>
      <c r="Y59" s="145">
        <v>34</v>
      </c>
      <c r="Z59" s="163">
        <f t="shared" si="18"/>
        <v>0.13333333333333333</v>
      </c>
      <c r="AA59" s="165">
        <f t="shared" si="84"/>
        <v>2.2412656558998021E-2</v>
      </c>
      <c r="AB59" s="187">
        <v>487</v>
      </c>
      <c r="AC59" s="145">
        <v>24</v>
      </c>
      <c r="AD59" s="163">
        <f t="shared" si="19"/>
        <v>9.4117647058823528E-2</v>
      </c>
      <c r="AE59" s="165">
        <f t="shared" si="85"/>
        <v>4.9281314168377825E-2</v>
      </c>
      <c r="AF59" s="187">
        <f t="shared" si="20"/>
        <v>20118</v>
      </c>
      <c r="AG59" s="145">
        <f t="shared" si="21"/>
        <v>255</v>
      </c>
      <c r="AH59" s="163">
        <f t="shared" si="22"/>
        <v>1</v>
      </c>
      <c r="AI59" s="165">
        <f t="shared" si="87"/>
        <v>1.2675216224276767E-2</v>
      </c>
      <c r="AL59" s="161">
        <v>55</v>
      </c>
      <c r="AM59" s="156" t="s">
        <v>18</v>
      </c>
      <c r="AN59" s="187">
        <v>25</v>
      </c>
      <c r="AO59" s="145">
        <v>2</v>
      </c>
      <c r="AP59" s="163">
        <f t="shared" si="24"/>
        <v>8.0645161290322578E-3</v>
      </c>
      <c r="AQ59" s="165">
        <f t="shared" si="7"/>
        <v>0.08</v>
      </c>
      <c r="AR59" s="187">
        <v>121</v>
      </c>
      <c r="AS59" s="145">
        <v>5</v>
      </c>
      <c r="AT59" s="163">
        <f t="shared" si="74"/>
        <v>2.0161290322580645E-2</v>
      </c>
      <c r="AU59" s="165">
        <f t="shared" si="8"/>
        <v>4.1322314049586778E-2</v>
      </c>
      <c r="AV59" s="187">
        <v>7587</v>
      </c>
      <c r="AW59" s="145">
        <v>50</v>
      </c>
      <c r="AX59" s="163">
        <f t="shared" si="25"/>
        <v>0.20161290322580644</v>
      </c>
      <c r="AY59" s="165">
        <f t="shared" si="9"/>
        <v>6.5902201133517862E-3</v>
      </c>
      <c r="AZ59" s="187">
        <v>6333</v>
      </c>
      <c r="BA59" s="145">
        <v>76</v>
      </c>
      <c r="BB59" s="163">
        <f t="shared" si="26"/>
        <v>0.30645161290322581</v>
      </c>
      <c r="BC59" s="165">
        <f t="shared" si="10"/>
        <v>1.2000631612190116E-2</v>
      </c>
      <c r="BD59" s="187">
        <v>3656</v>
      </c>
      <c r="BE59" s="145">
        <v>77</v>
      </c>
      <c r="BF59" s="163">
        <f t="shared" si="27"/>
        <v>0.31048387096774194</v>
      </c>
      <c r="BG59" s="165">
        <f t="shared" si="11"/>
        <v>2.1061269146608316E-2</v>
      </c>
      <c r="BH59" s="187">
        <v>1322</v>
      </c>
      <c r="BI59" s="145">
        <v>18</v>
      </c>
      <c r="BJ59" s="163">
        <f t="shared" si="28"/>
        <v>7.2580645161290328E-2</v>
      </c>
      <c r="BK59" s="165">
        <f t="shared" si="12"/>
        <v>1.3615733736762481E-2</v>
      </c>
      <c r="BL59" s="187">
        <v>407</v>
      </c>
      <c r="BM59" s="145">
        <v>20</v>
      </c>
      <c r="BN59" s="163">
        <f t="shared" si="29"/>
        <v>8.0645161290322578E-2</v>
      </c>
      <c r="BO59" s="165">
        <f t="shared" si="13"/>
        <v>4.9140049140049137E-2</v>
      </c>
      <c r="BP59" s="187">
        <f t="shared" si="30"/>
        <v>19451</v>
      </c>
      <c r="BQ59" s="145">
        <f t="shared" si="30"/>
        <v>248</v>
      </c>
      <c r="BR59" s="163">
        <f t="shared" si="31"/>
        <v>1</v>
      </c>
      <c r="BS59" s="165">
        <f t="shared" si="32"/>
        <v>1.2749987147190375E-2</v>
      </c>
      <c r="BT59" s="232">
        <v>55</v>
      </c>
      <c r="BU59" s="98" t="s">
        <v>18</v>
      </c>
      <c r="BV59" s="179">
        <f t="shared" si="33"/>
        <v>7.8431372549019607E-3</v>
      </c>
      <c r="BW59" s="179">
        <f t="shared" si="34"/>
        <v>8.0645161290322578E-3</v>
      </c>
      <c r="BX59" s="233">
        <f t="shared" si="35"/>
        <v>0</v>
      </c>
      <c r="BY59" s="179">
        <f t="shared" si="36"/>
        <v>3.9215686274509803E-2</v>
      </c>
      <c r="BZ59" s="179">
        <f t="shared" si="37"/>
        <v>2.0161290322580645E-2</v>
      </c>
      <c r="CA59" s="233">
        <f t="shared" si="38"/>
        <v>1.9</v>
      </c>
      <c r="CB59" s="179">
        <f t="shared" si="39"/>
        <v>0.16862745098039217</v>
      </c>
      <c r="CC59" s="179">
        <f t="shared" si="40"/>
        <v>0.20161290322580644</v>
      </c>
      <c r="CD59" s="233">
        <f t="shared" si="41"/>
        <v>-3.3000000000000003</v>
      </c>
      <c r="CE59" s="179">
        <f t="shared" si="42"/>
        <v>0.30588235294117649</v>
      </c>
      <c r="CF59" s="179">
        <f t="shared" si="43"/>
        <v>0.30645161290322581</v>
      </c>
      <c r="CG59" s="233">
        <f t="shared" si="44"/>
        <v>0</v>
      </c>
      <c r="CH59" s="179">
        <f t="shared" si="76"/>
        <v>0.25098039215686274</v>
      </c>
      <c r="CI59" s="179">
        <f t="shared" si="75"/>
        <v>0.31048387096774194</v>
      </c>
      <c r="CJ59" s="233">
        <f t="shared" si="45"/>
        <v>-5.8999999999999995</v>
      </c>
      <c r="CK59" s="179">
        <f t="shared" si="46"/>
        <v>0.13333333333333333</v>
      </c>
      <c r="CL59" s="179">
        <f t="shared" si="47"/>
        <v>7.2580645161290328E-2</v>
      </c>
      <c r="CM59" s="233">
        <f t="shared" si="48"/>
        <v>6.0000000000000009</v>
      </c>
      <c r="CN59" s="179">
        <f t="shared" si="49"/>
        <v>9.4117647058823528E-2</v>
      </c>
      <c r="CO59" s="179">
        <f t="shared" si="50"/>
        <v>8.0645161290322578E-2</v>
      </c>
      <c r="CP59" s="233">
        <f t="shared" si="51"/>
        <v>1.2999999999999998</v>
      </c>
      <c r="CR59" s="179">
        <f t="shared" si="52"/>
        <v>8.3051930272884916E-3</v>
      </c>
      <c r="CS59" s="179">
        <f t="shared" si="53"/>
        <v>1.0342541436464089E-2</v>
      </c>
      <c r="CT59" s="233">
        <f t="shared" si="54"/>
        <v>-0.2</v>
      </c>
      <c r="CU59" s="179">
        <f t="shared" si="55"/>
        <v>2.3911654649995437E-2</v>
      </c>
      <c r="CV59" s="179">
        <f t="shared" si="56"/>
        <v>2.2983425414364642E-2</v>
      </c>
      <c r="CW59" s="233">
        <f t="shared" si="57"/>
        <v>0.10000000000000009</v>
      </c>
      <c r="CX59" s="179">
        <f t="shared" si="58"/>
        <v>0.1657387971159989</v>
      </c>
      <c r="CY59" s="179">
        <f t="shared" si="59"/>
        <v>0.17834254143646408</v>
      </c>
      <c r="CZ59" s="233">
        <f t="shared" si="60"/>
        <v>-1.1999999999999984</v>
      </c>
      <c r="DA59" s="179">
        <f t="shared" si="61"/>
        <v>0.24062243314775941</v>
      </c>
      <c r="DB59" s="179">
        <f t="shared" si="62"/>
        <v>0.23849723756906077</v>
      </c>
      <c r="DC59" s="233">
        <f t="shared" si="63"/>
        <v>0.30000000000000027</v>
      </c>
      <c r="DD59" s="179">
        <f t="shared" si="64"/>
        <v>0.2691886465273341</v>
      </c>
      <c r="DE59" s="179">
        <f t="shared" si="65"/>
        <v>0.2665635359116022</v>
      </c>
      <c r="DF59" s="233">
        <f t="shared" si="66"/>
        <v>0.20000000000000018</v>
      </c>
      <c r="DG59" s="179">
        <f t="shared" si="67"/>
        <v>0.18951355297983025</v>
      </c>
      <c r="DH59" s="179">
        <f t="shared" si="68"/>
        <v>0.18744751381215469</v>
      </c>
      <c r="DI59" s="233">
        <f t="shared" si="69"/>
        <v>0.30000000000000027</v>
      </c>
      <c r="DJ59" s="179">
        <f t="shared" si="70"/>
        <v>0.10271972255179337</v>
      </c>
      <c r="DK59" s="179">
        <f t="shared" si="71"/>
        <v>9.5823204419889507E-2</v>
      </c>
      <c r="DL59" s="233">
        <f t="shared" si="72"/>
        <v>0.69999999999999929</v>
      </c>
      <c r="DM59" s="207">
        <v>0</v>
      </c>
    </row>
    <row r="60" spans="1:117">
      <c r="A60" s="99"/>
      <c r="B60" s="161">
        <v>56</v>
      </c>
      <c r="C60" s="156" t="s">
        <v>11</v>
      </c>
      <c r="D60" s="185">
        <v>9</v>
      </c>
      <c r="E60" s="166">
        <v>1</v>
      </c>
      <c r="F60" s="163">
        <f t="shared" si="14"/>
        <v>7.2992700729927005E-3</v>
      </c>
      <c r="G60" s="165">
        <f t="shared" si="79"/>
        <v>0.1111111111111111</v>
      </c>
      <c r="H60" s="185">
        <v>57</v>
      </c>
      <c r="I60" s="166">
        <v>1</v>
      </c>
      <c r="J60" s="163">
        <f t="shared" si="73"/>
        <v>7.2992700729927005E-3</v>
      </c>
      <c r="K60" s="165">
        <f t="shared" si="80"/>
        <v>1.7543859649122806E-2</v>
      </c>
      <c r="L60" s="185">
        <v>4923</v>
      </c>
      <c r="M60" s="166">
        <v>20</v>
      </c>
      <c r="N60" s="163">
        <f t="shared" si="15"/>
        <v>0.145985401459854</v>
      </c>
      <c r="O60" s="165">
        <f t="shared" si="81"/>
        <v>4.0625634775543372E-3</v>
      </c>
      <c r="P60" s="185">
        <v>4095</v>
      </c>
      <c r="Q60" s="166">
        <v>39</v>
      </c>
      <c r="R60" s="163">
        <f t="shared" si="16"/>
        <v>0.28467153284671531</v>
      </c>
      <c r="S60" s="165">
        <f t="shared" si="82"/>
        <v>9.5238095238095247E-3</v>
      </c>
      <c r="T60" s="185">
        <v>2267</v>
      </c>
      <c r="U60" s="166">
        <v>44</v>
      </c>
      <c r="V60" s="163">
        <f t="shared" si="17"/>
        <v>0.32116788321167883</v>
      </c>
      <c r="W60" s="165">
        <f t="shared" si="83"/>
        <v>1.9408910454344949E-2</v>
      </c>
      <c r="X60" s="185">
        <v>943</v>
      </c>
      <c r="Y60" s="166">
        <v>24</v>
      </c>
      <c r="Z60" s="163">
        <f t="shared" si="18"/>
        <v>0.17518248175182483</v>
      </c>
      <c r="AA60" s="165">
        <f t="shared" si="84"/>
        <v>2.5450689289501591E-2</v>
      </c>
      <c r="AB60" s="185">
        <v>370</v>
      </c>
      <c r="AC60" s="166">
        <v>8</v>
      </c>
      <c r="AD60" s="163">
        <f t="shared" si="19"/>
        <v>5.8394160583941604E-2</v>
      </c>
      <c r="AE60" s="165">
        <f t="shared" si="85"/>
        <v>2.1621621621621623E-2</v>
      </c>
      <c r="AF60" s="185">
        <f t="shared" si="20"/>
        <v>12664</v>
      </c>
      <c r="AG60" s="166">
        <f t="shared" si="21"/>
        <v>137</v>
      </c>
      <c r="AH60" s="163">
        <f t="shared" si="22"/>
        <v>1</v>
      </c>
      <c r="AI60" s="165">
        <f t="shared" si="87"/>
        <v>1.0818066961465572E-2</v>
      </c>
      <c r="AL60" s="161">
        <v>56</v>
      </c>
      <c r="AM60" s="156" t="s">
        <v>11</v>
      </c>
      <c r="AN60" s="185">
        <v>16</v>
      </c>
      <c r="AO60" s="166">
        <v>1</v>
      </c>
      <c r="AP60" s="163">
        <f t="shared" si="24"/>
        <v>6.8965517241379309E-3</v>
      </c>
      <c r="AQ60" s="165">
        <f t="shared" si="7"/>
        <v>6.25E-2</v>
      </c>
      <c r="AR60" s="185">
        <v>57</v>
      </c>
      <c r="AS60" s="166">
        <v>0</v>
      </c>
      <c r="AT60" s="163">
        <f t="shared" si="74"/>
        <v>0</v>
      </c>
      <c r="AU60" s="165">
        <f t="shared" si="8"/>
        <v>0</v>
      </c>
      <c r="AV60" s="185">
        <v>5032</v>
      </c>
      <c r="AW60" s="166">
        <v>28</v>
      </c>
      <c r="AX60" s="163">
        <f t="shared" si="25"/>
        <v>0.19310344827586207</v>
      </c>
      <c r="AY60" s="165">
        <f t="shared" si="9"/>
        <v>5.5643879173290934E-3</v>
      </c>
      <c r="AZ60" s="185">
        <v>3730</v>
      </c>
      <c r="BA60" s="166">
        <v>37</v>
      </c>
      <c r="BB60" s="163">
        <f t="shared" si="26"/>
        <v>0.25517241379310346</v>
      </c>
      <c r="BC60" s="165">
        <f t="shared" si="10"/>
        <v>9.9195710455764075E-3</v>
      </c>
      <c r="BD60" s="185">
        <v>2042</v>
      </c>
      <c r="BE60" s="166">
        <v>41</v>
      </c>
      <c r="BF60" s="163">
        <f t="shared" si="27"/>
        <v>0.28275862068965518</v>
      </c>
      <c r="BG60" s="165">
        <f t="shared" si="11"/>
        <v>2.0078354554358472E-2</v>
      </c>
      <c r="BH60" s="185">
        <v>883</v>
      </c>
      <c r="BI60" s="166">
        <v>29</v>
      </c>
      <c r="BJ60" s="163">
        <f t="shared" si="28"/>
        <v>0.2</v>
      </c>
      <c r="BK60" s="165">
        <f t="shared" si="12"/>
        <v>3.2842582106455263E-2</v>
      </c>
      <c r="BL60" s="185">
        <v>324</v>
      </c>
      <c r="BM60" s="166">
        <v>9</v>
      </c>
      <c r="BN60" s="163">
        <f t="shared" si="29"/>
        <v>6.2068965517241378E-2</v>
      </c>
      <c r="BO60" s="165">
        <f t="shared" si="13"/>
        <v>2.7777777777777776E-2</v>
      </c>
      <c r="BP60" s="185">
        <f t="shared" si="30"/>
        <v>12084</v>
      </c>
      <c r="BQ60" s="166">
        <f t="shared" si="30"/>
        <v>145</v>
      </c>
      <c r="BR60" s="163">
        <f t="shared" si="31"/>
        <v>1</v>
      </c>
      <c r="BS60" s="165">
        <f t="shared" si="32"/>
        <v>1.1999337967560411E-2</v>
      </c>
      <c r="BT60" s="232">
        <v>56</v>
      </c>
      <c r="BU60" s="98" t="s">
        <v>11</v>
      </c>
      <c r="BV60" s="179">
        <f t="shared" si="33"/>
        <v>7.2992700729927005E-3</v>
      </c>
      <c r="BW60" s="179">
        <f t="shared" si="34"/>
        <v>6.8965517241379309E-3</v>
      </c>
      <c r="BX60" s="233">
        <f t="shared" si="35"/>
        <v>0</v>
      </c>
      <c r="BY60" s="179">
        <f t="shared" si="36"/>
        <v>7.2992700729927005E-3</v>
      </c>
      <c r="BZ60" s="179">
        <f t="shared" si="37"/>
        <v>0</v>
      </c>
      <c r="CA60" s="233">
        <f t="shared" si="38"/>
        <v>0.70000000000000007</v>
      </c>
      <c r="CB60" s="179">
        <f t="shared" si="39"/>
        <v>0.145985401459854</v>
      </c>
      <c r="CC60" s="179">
        <f t="shared" si="40"/>
        <v>0.19310344827586207</v>
      </c>
      <c r="CD60" s="233">
        <f t="shared" si="41"/>
        <v>-4.7000000000000011</v>
      </c>
      <c r="CE60" s="179">
        <f t="shared" si="42"/>
        <v>0.28467153284671531</v>
      </c>
      <c r="CF60" s="179">
        <f t="shared" si="43"/>
        <v>0.25517241379310346</v>
      </c>
      <c r="CG60" s="233">
        <f t="shared" si="44"/>
        <v>2.9999999999999973</v>
      </c>
      <c r="CH60" s="179">
        <f t="shared" si="76"/>
        <v>0.32116788321167883</v>
      </c>
      <c r="CI60" s="179">
        <f t="shared" si="75"/>
        <v>0.28275862068965518</v>
      </c>
      <c r="CJ60" s="233">
        <f t="shared" si="45"/>
        <v>3.8000000000000034</v>
      </c>
      <c r="CK60" s="179">
        <f t="shared" si="46"/>
        <v>0.17518248175182483</v>
      </c>
      <c r="CL60" s="179">
        <f t="shared" si="47"/>
        <v>0.2</v>
      </c>
      <c r="CM60" s="233">
        <f t="shared" si="48"/>
        <v>-2.5000000000000022</v>
      </c>
      <c r="CN60" s="179">
        <f t="shared" si="49"/>
        <v>5.8394160583941604E-2</v>
      </c>
      <c r="CO60" s="179">
        <f t="shared" si="50"/>
        <v>6.2068965517241378E-2</v>
      </c>
      <c r="CP60" s="233">
        <f t="shared" si="51"/>
        <v>-0.39999999999999969</v>
      </c>
      <c r="CR60" s="179">
        <f t="shared" si="52"/>
        <v>8.3051930272884916E-3</v>
      </c>
      <c r="CS60" s="179">
        <f t="shared" si="53"/>
        <v>1.0342541436464089E-2</v>
      </c>
      <c r="CT60" s="233">
        <f t="shared" si="54"/>
        <v>-0.2</v>
      </c>
      <c r="CU60" s="179">
        <f t="shared" si="55"/>
        <v>2.3911654649995437E-2</v>
      </c>
      <c r="CV60" s="179">
        <f t="shared" si="56"/>
        <v>2.2983425414364642E-2</v>
      </c>
      <c r="CW60" s="233">
        <f t="shared" si="57"/>
        <v>0.10000000000000009</v>
      </c>
      <c r="CX60" s="179">
        <f t="shared" si="58"/>
        <v>0.1657387971159989</v>
      </c>
      <c r="CY60" s="179">
        <f t="shared" si="59"/>
        <v>0.17834254143646408</v>
      </c>
      <c r="CZ60" s="233">
        <f t="shared" si="60"/>
        <v>-1.1999999999999984</v>
      </c>
      <c r="DA60" s="179">
        <f t="shared" si="61"/>
        <v>0.24062243314775941</v>
      </c>
      <c r="DB60" s="179">
        <f t="shared" si="62"/>
        <v>0.23849723756906077</v>
      </c>
      <c r="DC60" s="233">
        <f t="shared" si="63"/>
        <v>0.30000000000000027</v>
      </c>
      <c r="DD60" s="179">
        <f t="shared" si="64"/>
        <v>0.2691886465273341</v>
      </c>
      <c r="DE60" s="179">
        <f t="shared" si="65"/>
        <v>0.2665635359116022</v>
      </c>
      <c r="DF60" s="233">
        <f t="shared" si="66"/>
        <v>0.20000000000000018</v>
      </c>
      <c r="DG60" s="179">
        <f t="shared" si="67"/>
        <v>0.18951355297983025</v>
      </c>
      <c r="DH60" s="179">
        <f t="shared" si="68"/>
        <v>0.18744751381215469</v>
      </c>
      <c r="DI60" s="233">
        <f t="shared" si="69"/>
        <v>0.30000000000000027</v>
      </c>
      <c r="DJ60" s="179">
        <f t="shared" si="70"/>
        <v>0.10271972255179337</v>
      </c>
      <c r="DK60" s="179">
        <f t="shared" si="71"/>
        <v>9.5823204419889507E-2</v>
      </c>
      <c r="DL60" s="233">
        <f t="shared" si="72"/>
        <v>0.69999999999999929</v>
      </c>
      <c r="DM60" s="207">
        <v>0</v>
      </c>
    </row>
    <row r="61" spans="1:117">
      <c r="A61" s="99"/>
      <c r="B61" s="161">
        <v>57</v>
      </c>
      <c r="C61" s="156" t="s">
        <v>50</v>
      </c>
      <c r="D61" s="186">
        <v>20</v>
      </c>
      <c r="E61" s="162">
        <v>3</v>
      </c>
      <c r="F61" s="163">
        <f t="shared" si="14"/>
        <v>1.3157894736842105E-2</v>
      </c>
      <c r="G61" s="165">
        <f t="shared" si="79"/>
        <v>0.15</v>
      </c>
      <c r="H61" s="186">
        <v>65</v>
      </c>
      <c r="I61" s="162">
        <v>12</v>
      </c>
      <c r="J61" s="163">
        <f t="shared" si="73"/>
        <v>5.2631578947368418E-2</v>
      </c>
      <c r="K61" s="165">
        <f t="shared" si="80"/>
        <v>0.18461538461538463</v>
      </c>
      <c r="L61" s="186">
        <v>3149</v>
      </c>
      <c r="M61" s="162">
        <v>45</v>
      </c>
      <c r="N61" s="163">
        <f t="shared" si="15"/>
        <v>0.19736842105263158</v>
      </c>
      <c r="O61" s="165">
        <f t="shared" si="81"/>
        <v>1.4290250873293109E-2</v>
      </c>
      <c r="P61" s="186">
        <v>2784</v>
      </c>
      <c r="Q61" s="162">
        <v>57</v>
      </c>
      <c r="R61" s="163">
        <f t="shared" si="16"/>
        <v>0.25</v>
      </c>
      <c r="S61" s="165">
        <f t="shared" si="82"/>
        <v>2.0474137931034482E-2</v>
      </c>
      <c r="T61" s="186">
        <v>1857</v>
      </c>
      <c r="U61" s="162">
        <v>47</v>
      </c>
      <c r="V61" s="163">
        <f t="shared" si="17"/>
        <v>0.20614035087719298</v>
      </c>
      <c r="W61" s="165">
        <f t="shared" si="83"/>
        <v>2.5309639203015617E-2</v>
      </c>
      <c r="X61" s="186">
        <v>940</v>
      </c>
      <c r="Y61" s="162">
        <v>41</v>
      </c>
      <c r="Z61" s="163">
        <f t="shared" si="18"/>
        <v>0.17982456140350878</v>
      </c>
      <c r="AA61" s="165">
        <f t="shared" si="84"/>
        <v>4.3617021276595745E-2</v>
      </c>
      <c r="AB61" s="186">
        <v>339</v>
      </c>
      <c r="AC61" s="162">
        <v>23</v>
      </c>
      <c r="AD61" s="163">
        <f t="shared" si="19"/>
        <v>0.10087719298245613</v>
      </c>
      <c r="AE61" s="165">
        <f t="shared" si="85"/>
        <v>6.7846607669616518E-2</v>
      </c>
      <c r="AF61" s="186">
        <f t="shared" si="20"/>
        <v>9154</v>
      </c>
      <c r="AG61" s="162">
        <f t="shared" ref="AG61:AG72" si="89">SUM(E61,I61,M61,Q61,U61,Y61,AC61)</f>
        <v>228</v>
      </c>
      <c r="AH61" s="163">
        <f t="shared" si="22"/>
        <v>1</v>
      </c>
      <c r="AI61" s="165">
        <f t="shared" si="87"/>
        <v>2.4907144417740879E-2</v>
      </c>
      <c r="AL61" s="161">
        <v>57</v>
      </c>
      <c r="AM61" s="156" t="s">
        <v>50</v>
      </c>
      <c r="AN61" s="186">
        <v>32</v>
      </c>
      <c r="AO61" s="162">
        <v>5</v>
      </c>
      <c r="AP61" s="163">
        <f t="shared" si="24"/>
        <v>2.0661157024793389E-2</v>
      </c>
      <c r="AQ61" s="165">
        <f t="shared" si="7"/>
        <v>0.15625</v>
      </c>
      <c r="AR61" s="186">
        <v>73</v>
      </c>
      <c r="AS61" s="162">
        <v>14</v>
      </c>
      <c r="AT61" s="163">
        <f t="shared" si="74"/>
        <v>5.7851239669421489E-2</v>
      </c>
      <c r="AU61" s="165">
        <f t="shared" si="8"/>
        <v>0.19178082191780821</v>
      </c>
      <c r="AV61" s="186">
        <v>3133</v>
      </c>
      <c r="AW61" s="162">
        <v>38</v>
      </c>
      <c r="AX61" s="163">
        <f t="shared" si="25"/>
        <v>0.15702479338842976</v>
      </c>
      <c r="AY61" s="165">
        <f t="shared" si="9"/>
        <v>1.2128949888285988E-2</v>
      </c>
      <c r="AZ61" s="186">
        <v>2698</v>
      </c>
      <c r="BA61" s="162">
        <v>61</v>
      </c>
      <c r="BB61" s="163">
        <f t="shared" si="26"/>
        <v>0.25206611570247933</v>
      </c>
      <c r="BC61" s="165">
        <f t="shared" si="10"/>
        <v>2.2609340252038548E-2</v>
      </c>
      <c r="BD61" s="186">
        <v>1752</v>
      </c>
      <c r="BE61" s="162">
        <v>55</v>
      </c>
      <c r="BF61" s="163">
        <f t="shared" si="27"/>
        <v>0.22727272727272727</v>
      </c>
      <c r="BG61" s="165">
        <f t="shared" si="11"/>
        <v>3.1392694063926939E-2</v>
      </c>
      <c r="BH61" s="186">
        <v>907</v>
      </c>
      <c r="BI61" s="162">
        <v>40</v>
      </c>
      <c r="BJ61" s="163">
        <f t="shared" si="28"/>
        <v>0.16528925619834711</v>
      </c>
      <c r="BK61" s="165">
        <f t="shared" si="12"/>
        <v>4.4101433296582136E-2</v>
      </c>
      <c r="BL61" s="186">
        <v>303</v>
      </c>
      <c r="BM61" s="162">
        <v>29</v>
      </c>
      <c r="BN61" s="163">
        <f t="shared" si="29"/>
        <v>0.11983471074380166</v>
      </c>
      <c r="BO61" s="165">
        <f t="shared" si="13"/>
        <v>9.5709570957095716E-2</v>
      </c>
      <c r="BP61" s="186">
        <f t="shared" si="30"/>
        <v>8898</v>
      </c>
      <c r="BQ61" s="162">
        <f t="shared" si="30"/>
        <v>242</v>
      </c>
      <c r="BR61" s="163">
        <f t="shared" si="31"/>
        <v>1</v>
      </c>
      <c r="BS61" s="165">
        <f t="shared" si="32"/>
        <v>2.7197122948977297E-2</v>
      </c>
      <c r="BT61" s="232">
        <v>57</v>
      </c>
      <c r="BU61" s="98" t="s">
        <v>50</v>
      </c>
      <c r="BV61" s="179">
        <f t="shared" si="33"/>
        <v>1.3157894736842105E-2</v>
      </c>
      <c r="BW61" s="179">
        <f t="shared" si="34"/>
        <v>2.0661157024793389E-2</v>
      </c>
      <c r="BX61" s="233">
        <f t="shared" si="35"/>
        <v>-0.80000000000000016</v>
      </c>
      <c r="BY61" s="179">
        <f t="shared" si="36"/>
        <v>5.2631578947368418E-2</v>
      </c>
      <c r="BZ61" s="179">
        <f t="shared" si="37"/>
        <v>5.7851239669421489E-2</v>
      </c>
      <c r="CA61" s="233">
        <f t="shared" si="38"/>
        <v>-0.50000000000000044</v>
      </c>
      <c r="CB61" s="179">
        <f t="shared" si="39"/>
        <v>0.19736842105263158</v>
      </c>
      <c r="CC61" s="179">
        <f t="shared" si="40"/>
        <v>0.15702479338842976</v>
      </c>
      <c r="CD61" s="233">
        <f t="shared" si="41"/>
        <v>4.0000000000000009</v>
      </c>
      <c r="CE61" s="179">
        <f t="shared" si="42"/>
        <v>0.25</v>
      </c>
      <c r="CF61" s="179">
        <f t="shared" si="43"/>
        <v>0.25206611570247933</v>
      </c>
      <c r="CG61" s="233">
        <f t="shared" si="44"/>
        <v>-0.20000000000000018</v>
      </c>
      <c r="CH61" s="179">
        <f t="shared" si="76"/>
        <v>0.20614035087719298</v>
      </c>
      <c r="CI61" s="179">
        <f t="shared" si="75"/>
        <v>0.22727272727272727</v>
      </c>
      <c r="CJ61" s="233">
        <f t="shared" si="45"/>
        <v>-2.1000000000000019</v>
      </c>
      <c r="CK61" s="179">
        <f t="shared" si="46"/>
        <v>0.17982456140350878</v>
      </c>
      <c r="CL61" s="179">
        <f t="shared" si="47"/>
        <v>0.16528925619834711</v>
      </c>
      <c r="CM61" s="233">
        <f t="shared" si="48"/>
        <v>1.4999999999999987</v>
      </c>
      <c r="CN61" s="179">
        <f t="shared" si="49"/>
        <v>0.10087719298245613</v>
      </c>
      <c r="CO61" s="179">
        <f t="shared" si="50"/>
        <v>0.11983471074380166</v>
      </c>
      <c r="CP61" s="233">
        <f t="shared" si="51"/>
        <v>-1.899999999999999</v>
      </c>
      <c r="CR61" s="179">
        <f t="shared" si="52"/>
        <v>8.3051930272884916E-3</v>
      </c>
      <c r="CS61" s="179">
        <f t="shared" si="53"/>
        <v>1.0342541436464089E-2</v>
      </c>
      <c r="CT61" s="233">
        <f t="shared" si="54"/>
        <v>-0.2</v>
      </c>
      <c r="CU61" s="179">
        <f t="shared" si="55"/>
        <v>2.3911654649995437E-2</v>
      </c>
      <c r="CV61" s="179">
        <f t="shared" si="56"/>
        <v>2.2983425414364642E-2</v>
      </c>
      <c r="CW61" s="233">
        <f t="shared" si="57"/>
        <v>0.10000000000000009</v>
      </c>
      <c r="CX61" s="179">
        <f t="shared" si="58"/>
        <v>0.1657387971159989</v>
      </c>
      <c r="CY61" s="179">
        <f t="shared" si="59"/>
        <v>0.17834254143646408</v>
      </c>
      <c r="CZ61" s="233">
        <f t="shared" si="60"/>
        <v>-1.1999999999999984</v>
      </c>
      <c r="DA61" s="179">
        <f t="shared" si="61"/>
        <v>0.24062243314775941</v>
      </c>
      <c r="DB61" s="179">
        <f t="shared" si="62"/>
        <v>0.23849723756906077</v>
      </c>
      <c r="DC61" s="233">
        <f t="shared" si="63"/>
        <v>0.30000000000000027</v>
      </c>
      <c r="DD61" s="179">
        <f t="shared" si="64"/>
        <v>0.2691886465273341</v>
      </c>
      <c r="DE61" s="179">
        <f t="shared" si="65"/>
        <v>0.2665635359116022</v>
      </c>
      <c r="DF61" s="233">
        <f t="shared" si="66"/>
        <v>0.20000000000000018</v>
      </c>
      <c r="DG61" s="179">
        <f t="shared" si="67"/>
        <v>0.18951355297983025</v>
      </c>
      <c r="DH61" s="179">
        <f t="shared" si="68"/>
        <v>0.18744751381215469</v>
      </c>
      <c r="DI61" s="233">
        <f t="shared" si="69"/>
        <v>0.30000000000000027</v>
      </c>
      <c r="DJ61" s="179">
        <f t="shared" si="70"/>
        <v>0.10271972255179337</v>
      </c>
      <c r="DK61" s="179">
        <f t="shared" si="71"/>
        <v>9.5823204419889507E-2</v>
      </c>
      <c r="DL61" s="233">
        <f t="shared" si="72"/>
        <v>0.69999999999999929</v>
      </c>
      <c r="DM61" s="207">
        <v>0</v>
      </c>
    </row>
    <row r="62" spans="1:117">
      <c r="A62" s="99"/>
      <c r="B62" s="161">
        <v>58</v>
      </c>
      <c r="C62" s="156" t="s">
        <v>30</v>
      </c>
      <c r="D62" s="186">
        <v>5</v>
      </c>
      <c r="E62" s="162">
        <v>0</v>
      </c>
      <c r="F62" s="163">
        <f t="shared" si="14"/>
        <v>0</v>
      </c>
      <c r="G62" s="165">
        <f t="shared" si="79"/>
        <v>0</v>
      </c>
      <c r="H62" s="186">
        <v>52</v>
      </c>
      <c r="I62" s="162">
        <v>1</v>
      </c>
      <c r="J62" s="163">
        <f t="shared" si="73"/>
        <v>6.5789473684210523E-3</v>
      </c>
      <c r="K62" s="165">
        <f t="shared" si="80"/>
        <v>1.9230769230769232E-2</v>
      </c>
      <c r="L62" s="186">
        <v>3673</v>
      </c>
      <c r="M62" s="162">
        <v>35</v>
      </c>
      <c r="N62" s="163">
        <f t="shared" si="15"/>
        <v>0.23026315789473684</v>
      </c>
      <c r="O62" s="165">
        <f t="shared" si="81"/>
        <v>9.52899537163082E-3</v>
      </c>
      <c r="P62" s="186">
        <v>3327</v>
      </c>
      <c r="Q62" s="162">
        <v>43</v>
      </c>
      <c r="R62" s="163">
        <f t="shared" si="16"/>
        <v>0.28289473684210525</v>
      </c>
      <c r="S62" s="165">
        <f t="shared" si="82"/>
        <v>1.2924556657649534E-2</v>
      </c>
      <c r="T62" s="186">
        <v>2165</v>
      </c>
      <c r="U62" s="162">
        <v>36</v>
      </c>
      <c r="V62" s="163">
        <f t="shared" si="17"/>
        <v>0.23684210526315788</v>
      </c>
      <c r="W62" s="165">
        <f t="shared" si="83"/>
        <v>1.6628175519630486E-2</v>
      </c>
      <c r="X62" s="186">
        <v>1063</v>
      </c>
      <c r="Y62" s="162">
        <v>24</v>
      </c>
      <c r="Z62" s="163">
        <f t="shared" si="18"/>
        <v>0.15789473684210525</v>
      </c>
      <c r="AA62" s="165">
        <f t="shared" si="84"/>
        <v>2.2577610536218252E-2</v>
      </c>
      <c r="AB62" s="186">
        <v>416</v>
      </c>
      <c r="AC62" s="162">
        <v>13</v>
      </c>
      <c r="AD62" s="163">
        <f t="shared" si="19"/>
        <v>8.5526315789473686E-2</v>
      </c>
      <c r="AE62" s="165">
        <f t="shared" si="85"/>
        <v>3.125E-2</v>
      </c>
      <c r="AF62" s="186">
        <f t="shared" si="20"/>
        <v>10701</v>
      </c>
      <c r="AG62" s="162">
        <f t="shared" si="89"/>
        <v>152</v>
      </c>
      <c r="AH62" s="163">
        <f t="shared" si="22"/>
        <v>1</v>
      </c>
      <c r="AI62" s="165">
        <f t="shared" si="87"/>
        <v>1.4204279973834222E-2</v>
      </c>
      <c r="AL62" s="161">
        <v>58</v>
      </c>
      <c r="AM62" s="156" t="s">
        <v>30</v>
      </c>
      <c r="AN62" s="186">
        <v>17</v>
      </c>
      <c r="AO62" s="162">
        <v>0</v>
      </c>
      <c r="AP62" s="163">
        <f t="shared" si="24"/>
        <v>0</v>
      </c>
      <c r="AQ62" s="165">
        <f t="shared" si="7"/>
        <v>0</v>
      </c>
      <c r="AR62" s="186">
        <v>42</v>
      </c>
      <c r="AS62" s="162">
        <v>3</v>
      </c>
      <c r="AT62" s="163">
        <f t="shared" si="74"/>
        <v>2.0547945205479451E-2</v>
      </c>
      <c r="AU62" s="165">
        <f t="shared" si="8"/>
        <v>7.1428571428571425E-2</v>
      </c>
      <c r="AV62" s="186">
        <v>3754</v>
      </c>
      <c r="AW62" s="162">
        <v>34</v>
      </c>
      <c r="AX62" s="163">
        <f t="shared" si="25"/>
        <v>0.23287671232876711</v>
      </c>
      <c r="AY62" s="165">
        <f t="shared" si="9"/>
        <v>9.0570058604155564E-3</v>
      </c>
      <c r="AZ62" s="186">
        <v>3139</v>
      </c>
      <c r="BA62" s="162">
        <v>37</v>
      </c>
      <c r="BB62" s="163">
        <f t="shared" si="26"/>
        <v>0.25342465753424659</v>
      </c>
      <c r="BC62" s="165">
        <f t="shared" si="10"/>
        <v>1.1787193373685887E-2</v>
      </c>
      <c r="BD62" s="186">
        <v>2032</v>
      </c>
      <c r="BE62" s="162">
        <v>29</v>
      </c>
      <c r="BF62" s="163">
        <f t="shared" si="27"/>
        <v>0.19863013698630136</v>
      </c>
      <c r="BG62" s="165">
        <f t="shared" si="11"/>
        <v>1.4271653543307087E-2</v>
      </c>
      <c r="BH62" s="186">
        <v>1016</v>
      </c>
      <c r="BI62" s="162">
        <v>25</v>
      </c>
      <c r="BJ62" s="163">
        <f t="shared" si="28"/>
        <v>0.17123287671232876</v>
      </c>
      <c r="BK62" s="165">
        <f t="shared" si="12"/>
        <v>2.4606299212598427E-2</v>
      </c>
      <c r="BL62" s="186">
        <v>383</v>
      </c>
      <c r="BM62" s="162">
        <v>18</v>
      </c>
      <c r="BN62" s="163">
        <f t="shared" si="29"/>
        <v>0.12328767123287671</v>
      </c>
      <c r="BO62" s="165">
        <f t="shared" si="13"/>
        <v>4.6997389033942558E-2</v>
      </c>
      <c r="BP62" s="186">
        <f t="shared" si="30"/>
        <v>10383</v>
      </c>
      <c r="BQ62" s="162">
        <f t="shared" si="30"/>
        <v>146</v>
      </c>
      <c r="BR62" s="163">
        <f t="shared" si="31"/>
        <v>1</v>
      </c>
      <c r="BS62" s="165">
        <f t="shared" si="32"/>
        <v>1.4061446595396321E-2</v>
      </c>
      <c r="BT62" s="232">
        <v>58</v>
      </c>
      <c r="BU62" s="98" t="s">
        <v>30</v>
      </c>
      <c r="BV62" s="179">
        <f t="shared" si="33"/>
        <v>0</v>
      </c>
      <c r="BW62" s="179">
        <f t="shared" si="34"/>
        <v>0</v>
      </c>
      <c r="BX62" s="233">
        <f t="shared" si="35"/>
        <v>0</v>
      </c>
      <c r="BY62" s="179">
        <f t="shared" si="36"/>
        <v>6.5789473684210523E-3</v>
      </c>
      <c r="BZ62" s="179">
        <f t="shared" si="37"/>
        <v>2.0547945205479451E-2</v>
      </c>
      <c r="CA62" s="233">
        <f t="shared" si="38"/>
        <v>-1.4000000000000001</v>
      </c>
      <c r="CB62" s="179">
        <f t="shared" si="39"/>
        <v>0.23026315789473684</v>
      </c>
      <c r="CC62" s="179">
        <f t="shared" si="40"/>
        <v>0.23287671232876711</v>
      </c>
      <c r="CD62" s="233">
        <f t="shared" si="41"/>
        <v>-0.30000000000000027</v>
      </c>
      <c r="CE62" s="179">
        <f t="shared" si="42"/>
        <v>0.28289473684210525</v>
      </c>
      <c r="CF62" s="179">
        <f t="shared" si="43"/>
        <v>0.25342465753424659</v>
      </c>
      <c r="CG62" s="233">
        <f t="shared" si="44"/>
        <v>2.9999999999999973</v>
      </c>
      <c r="CH62" s="179">
        <f t="shared" si="76"/>
        <v>0.23684210526315788</v>
      </c>
      <c r="CI62" s="179">
        <f t="shared" si="75"/>
        <v>0.19863013698630136</v>
      </c>
      <c r="CJ62" s="233">
        <f t="shared" si="45"/>
        <v>3.799999999999998</v>
      </c>
      <c r="CK62" s="179">
        <f t="shared" si="46"/>
        <v>0.15789473684210525</v>
      </c>
      <c r="CL62" s="179">
        <f t="shared" si="47"/>
        <v>0.17123287671232876</v>
      </c>
      <c r="CM62" s="233">
        <f t="shared" si="48"/>
        <v>-1.3000000000000012</v>
      </c>
      <c r="CN62" s="179">
        <f t="shared" si="49"/>
        <v>8.5526315789473686E-2</v>
      </c>
      <c r="CO62" s="179">
        <f t="shared" si="50"/>
        <v>0.12328767123287671</v>
      </c>
      <c r="CP62" s="233">
        <f t="shared" si="51"/>
        <v>-3.7000000000000006</v>
      </c>
      <c r="CR62" s="179">
        <f t="shared" si="52"/>
        <v>8.3051930272884916E-3</v>
      </c>
      <c r="CS62" s="179">
        <f t="shared" si="53"/>
        <v>1.0342541436464089E-2</v>
      </c>
      <c r="CT62" s="233">
        <f t="shared" si="54"/>
        <v>-0.2</v>
      </c>
      <c r="CU62" s="179">
        <f t="shared" si="55"/>
        <v>2.3911654649995437E-2</v>
      </c>
      <c r="CV62" s="179">
        <f t="shared" si="56"/>
        <v>2.2983425414364642E-2</v>
      </c>
      <c r="CW62" s="233">
        <f t="shared" si="57"/>
        <v>0.10000000000000009</v>
      </c>
      <c r="CX62" s="179">
        <f t="shared" si="58"/>
        <v>0.1657387971159989</v>
      </c>
      <c r="CY62" s="179">
        <f t="shared" si="59"/>
        <v>0.17834254143646408</v>
      </c>
      <c r="CZ62" s="233">
        <f t="shared" si="60"/>
        <v>-1.1999999999999984</v>
      </c>
      <c r="DA62" s="179">
        <f t="shared" si="61"/>
        <v>0.24062243314775941</v>
      </c>
      <c r="DB62" s="179">
        <f t="shared" si="62"/>
        <v>0.23849723756906077</v>
      </c>
      <c r="DC62" s="233">
        <f t="shared" si="63"/>
        <v>0.30000000000000027</v>
      </c>
      <c r="DD62" s="179">
        <f t="shared" si="64"/>
        <v>0.2691886465273341</v>
      </c>
      <c r="DE62" s="179">
        <f t="shared" si="65"/>
        <v>0.2665635359116022</v>
      </c>
      <c r="DF62" s="233">
        <f t="shared" si="66"/>
        <v>0.20000000000000018</v>
      </c>
      <c r="DG62" s="179">
        <f t="shared" si="67"/>
        <v>0.18951355297983025</v>
      </c>
      <c r="DH62" s="179">
        <f t="shared" si="68"/>
        <v>0.18744751381215469</v>
      </c>
      <c r="DI62" s="233">
        <f t="shared" si="69"/>
        <v>0.30000000000000027</v>
      </c>
      <c r="DJ62" s="179">
        <f t="shared" si="70"/>
        <v>0.10271972255179337</v>
      </c>
      <c r="DK62" s="179">
        <f t="shared" si="71"/>
        <v>9.5823204419889507E-2</v>
      </c>
      <c r="DL62" s="233">
        <f t="shared" si="72"/>
        <v>0.69999999999999929</v>
      </c>
      <c r="DM62" s="207">
        <v>0</v>
      </c>
    </row>
    <row r="63" spans="1:117">
      <c r="A63" s="99"/>
      <c r="B63" s="161">
        <v>59</v>
      </c>
      <c r="C63" s="156" t="s">
        <v>24</v>
      </c>
      <c r="D63" s="186">
        <v>48</v>
      </c>
      <c r="E63" s="162">
        <v>9</v>
      </c>
      <c r="F63" s="163">
        <f t="shared" si="14"/>
        <v>9.355509355509356E-3</v>
      </c>
      <c r="G63" s="165">
        <f t="shared" si="79"/>
        <v>0.1875</v>
      </c>
      <c r="H63" s="186">
        <v>155</v>
      </c>
      <c r="I63" s="162">
        <v>4</v>
      </c>
      <c r="J63" s="163">
        <f t="shared" si="73"/>
        <v>4.1580041580041582E-3</v>
      </c>
      <c r="K63" s="165">
        <f t="shared" si="80"/>
        <v>2.5806451612903226E-2</v>
      </c>
      <c r="L63" s="186">
        <v>27436</v>
      </c>
      <c r="M63" s="162">
        <v>189</v>
      </c>
      <c r="N63" s="163">
        <f t="shared" si="15"/>
        <v>0.19646569646569648</v>
      </c>
      <c r="O63" s="165">
        <f t="shared" si="81"/>
        <v>6.8887592943577781E-3</v>
      </c>
      <c r="P63" s="186">
        <v>24645</v>
      </c>
      <c r="Q63" s="162">
        <v>269</v>
      </c>
      <c r="R63" s="163">
        <f t="shared" si="16"/>
        <v>0.27962577962577961</v>
      </c>
      <c r="S63" s="165">
        <f t="shared" si="82"/>
        <v>1.0914992899168188E-2</v>
      </c>
      <c r="T63" s="186">
        <v>15471</v>
      </c>
      <c r="U63" s="162">
        <v>264</v>
      </c>
      <c r="V63" s="163">
        <f t="shared" si="17"/>
        <v>0.27442827442827444</v>
      </c>
      <c r="W63" s="165">
        <f t="shared" si="83"/>
        <v>1.7064184603451618E-2</v>
      </c>
      <c r="X63" s="186">
        <v>6392</v>
      </c>
      <c r="Y63" s="162">
        <v>151</v>
      </c>
      <c r="Z63" s="163">
        <f t="shared" si="18"/>
        <v>0.15696465696465697</v>
      </c>
      <c r="AA63" s="165">
        <f t="shared" si="84"/>
        <v>2.362327909887359E-2</v>
      </c>
      <c r="AB63" s="186">
        <v>2332</v>
      </c>
      <c r="AC63" s="162">
        <v>76</v>
      </c>
      <c r="AD63" s="163">
        <f t="shared" si="19"/>
        <v>7.9002079002079006E-2</v>
      </c>
      <c r="AE63" s="165">
        <f t="shared" si="85"/>
        <v>3.2590051457975985E-2</v>
      </c>
      <c r="AF63" s="186">
        <f t="shared" si="20"/>
        <v>76479</v>
      </c>
      <c r="AG63" s="162">
        <f t="shared" si="89"/>
        <v>962</v>
      </c>
      <c r="AH63" s="163">
        <f t="shared" si="22"/>
        <v>1</v>
      </c>
      <c r="AI63" s="165">
        <f t="shared" si="87"/>
        <v>1.2578616352201259E-2</v>
      </c>
      <c r="AL63" s="161">
        <v>59</v>
      </c>
      <c r="AM63" s="156" t="s">
        <v>24</v>
      </c>
      <c r="AN63" s="186">
        <v>49</v>
      </c>
      <c r="AO63" s="162">
        <v>9</v>
      </c>
      <c r="AP63" s="163">
        <f t="shared" si="24"/>
        <v>8.5066162570888466E-3</v>
      </c>
      <c r="AQ63" s="165">
        <f t="shared" si="7"/>
        <v>0.18367346938775511</v>
      </c>
      <c r="AR63" s="186">
        <v>155</v>
      </c>
      <c r="AS63" s="162">
        <v>8</v>
      </c>
      <c r="AT63" s="163">
        <f t="shared" si="74"/>
        <v>7.5614366729678641E-3</v>
      </c>
      <c r="AU63" s="165">
        <f t="shared" si="8"/>
        <v>5.1612903225806452E-2</v>
      </c>
      <c r="AV63" s="186">
        <v>28389</v>
      </c>
      <c r="AW63" s="162">
        <v>217</v>
      </c>
      <c r="AX63" s="163">
        <f t="shared" si="25"/>
        <v>0.2051039697542533</v>
      </c>
      <c r="AY63" s="165">
        <f t="shared" si="9"/>
        <v>7.6438056993906088E-3</v>
      </c>
      <c r="AZ63" s="186">
        <v>23146</v>
      </c>
      <c r="BA63" s="162">
        <v>290</v>
      </c>
      <c r="BB63" s="163">
        <f t="shared" si="26"/>
        <v>0.27410207939508507</v>
      </c>
      <c r="BC63" s="165">
        <f t="shared" si="10"/>
        <v>1.2529162706299144E-2</v>
      </c>
      <c r="BD63" s="186">
        <v>14361</v>
      </c>
      <c r="BE63" s="162">
        <v>287</v>
      </c>
      <c r="BF63" s="163">
        <f t="shared" si="27"/>
        <v>0.2712665406427221</v>
      </c>
      <c r="BG63" s="165">
        <f t="shared" si="11"/>
        <v>1.9984680732539516E-2</v>
      </c>
      <c r="BH63" s="186">
        <v>5993</v>
      </c>
      <c r="BI63" s="162">
        <v>170</v>
      </c>
      <c r="BJ63" s="163">
        <f t="shared" si="28"/>
        <v>0.16068052930056712</v>
      </c>
      <c r="BK63" s="165">
        <f t="shared" si="12"/>
        <v>2.8366427498748539E-2</v>
      </c>
      <c r="BL63" s="186">
        <v>2173</v>
      </c>
      <c r="BM63" s="162">
        <v>77</v>
      </c>
      <c r="BN63" s="163">
        <f t="shared" si="29"/>
        <v>7.2778827977315691E-2</v>
      </c>
      <c r="BO63" s="165">
        <f t="shared" si="13"/>
        <v>3.5434882650713297E-2</v>
      </c>
      <c r="BP63" s="186">
        <f t="shared" si="30"/>
        <v>74266</v>
      </c>
      <c r="BQ63" s="162">
        <f t="shared" si="30"/>
        <v>1058</v>
      </c>
      <c r="BR63" s="163">
        <f t="shared" si="31"/>
        <v>1</v>
      </c>
      <c r="BS63" s="165">
        <f t="shared" si="32"/>
        <v>1.424608838499448E-2</v>
      </c>
      <c r="BT63" s="232">
        <v>59</v>
      </c>
      <c r="BU63" s="98" t="s">
        <v>24</v>
      </c>
      <c r="BV63" s="179">
        <f t="shared" si="33"/>
        <v>9.355509355509356E-3</v>
      </c>
      <c r="BW63" s="179">
        <f t="shared" si="34"/>
        <v>8.5066162570888466E-3</v>
      </c>
      <c r="BX63" s="233">
        <f t="shared" si="35"/>
        <v>0</v>
      </c>
      <c r="BY63" s="179">
        <f t="shared" si="36"/>
        <v>4.1580041580041582E-3</v>
      </c>
      <c r="BZ63" s="179">
        <f t="shared" si="37"/>
        <v>7.5614366729678641E-3</v>
      </c>
      <c r="CA63" s="233">
        <f t="shared" si="38"/>
        <v>-0.4</v>
      </c>
      <c r="CB63" s="179">
        <f t="shared" si="39"/>
        <v>0.19646569646569648</v>
      </c>
      <c r="CC63" s="179">
        <f t="shared" si="40"/>
        <v>0.2051039697542533</v>
      </c>
      <c r="CD63" s="233">
        <f t="shared" si="41"/>
        <v>-0.89999999999999802</v>
      </c>
      <c r="CE63" s="179">
        <f t="shared" si="42"/>
        <v>0.27962577962577961</v>
      </c>
      <c r="CF63" s="179">
        <f t="shared" si="43"/>
        <v>0.27410207939508507</v>
      </c>
      <c r="CG63" s="233">
        <f t="shared" si="44"/>
        <v>0.60000000000000053</v>
      </c>
      <c r="CH63" s="179">
        <f t="shared" si="76"/>
        <v>0.27442827442827444</v>
      </c>
      <c r="CI63" s="179">
        <f t="shared" si="75"/>
        <v>0.2712665406427221</v>
      </c>
      <c r="CJ63" s="233">
        <f t="shared" si="45"/>
        <v>0.30000000000000027</v>
      </c>
      <c r="CK63" s="179">
        <f t="shared" si="46"/>
        <v>0.15696465696465697</v>
      </c>
      <c r="CL63" s="179">
        <f t="shared" si="47"/>
        <v>0.16068052930056712</v>
      </c>
      <c r="CM63" s="233">
        <f t="shared" si="48"/>
        <v>-0.40000000000000036</v>
      </c>
      <c r="CN63" s="179">
        <f t="shared" si="49"/>
        <v>7.9002079002079006E-2</v>
      </c>
      <c r="CO63" s="179">
        <f t="shared" si="50"/>
        <v>7.2778827977315691E-2</v>
      </c>
      <c r="CP63" s="233">
        <f t="shared" si="51"/>
        <v>0.60000000000000053</v>
      </c>
      <c r="CR63" s="179">
        <f t="shared" si="52"/>
        <v>8.3051930272884916E-3</v>
      </c>
      <c r="CS63" s="179">
        <f t="shared" si="53"/>
        <v>1.0342541436464089E-2</v>
      </c>
      <c r="CT63" s="233">
        <f t="shared" si="54"/>
        <v>-0.2</v>
      </c>
      <c r="CU63" s="179">
        <f t="shared" si="55"/>
        <v>2.3911654649995437E-2</v>
      </c>
      <c r="CV63" s="179">
        <f t="shared" si="56"/>
        <v>2.2983425414364642E-2</v>
      </c>
      <c r="CW63" s="233">
        <f t="shared" si="57"/>
        <v>0.10000000000000009</v>
      </c>
      <c r="CX63" s="179">
        <f t="shared" si="58"/>
        <v>0.1657387971159989</v>
      </c>
      <c r="CY63" s="179">
        <f t="shared" si="59"/>
        <v>0.17834254143646408</v>
      </c>
      <c r="CZ63" s="233">
        <f t="shared" si="60"/>
        <v>-1.1999999999999984</v>
      </c>
      <c r="DA63" s="179">
        <f t="shared" si="61"/>
        <v>0.24062243314775941</v>
      </c>
      <c r="DB63" s="179">
        <f t="shared" si="62"/>
        <v>0.23849723756906077</v>
      </c>
      <c r="DC63" s="233">
        <f t="shared" si="63"/>
        <v>0.30000000000000027</v>
      </c>
      <c r="DD63" s="179">
        <f t="shared" si="64"/>
        <v>0.2691886465273341</v>
      </c>
      <c r="DE63" s="179">
        <f t="shared" si="65"/>
        <v>0.2665635359116022</v>
      </c>
      <c r="DF63" s="233">
        <f t="shared" si="66"/>
        <v>0.20000000000000018</v>
      </c>
      <c r="DG63" s="179">
        <f t="shared" si="67"/>
        <v>0.18951355297983025</v>
      </c>
      <c r="DH63" s="179">
        <f t="shared" si="68"/>
        <v>0.18744751381215469</v>
      </c>
      <c r="DI63" s="233">
        <f t="shared" si="69"/>
        <v>0.30000000000000027</v>
      </c>
      <c r="DJ63" s="179">
        <f t="shared" si="70"/>
        <v>0.10271972255179337</v>
      </c>
      <c r="DK63" s="179">
        <f t="shared" si="71"/>
        <v>9.5823204419889507E-2</v>
      </c>
      <c r="DL63" s="233">
        <f t="shared" si="72"/>
        <v>0.69999999999999929</v>
      </c>
      <c r="DM63" s="207">
        <v>0</v>
      </c>
    </row>
    <row r="64" spans="1:117">
      <c r="A64" s="99"/>
      <c r="B64" s="161">
        <v>60</v>
      </c>
      <c r="C64" s="156" t="s">
        <v>51</v>
      </c>
      <c r="D64" s="186">
        <v>28</v>
      </c>
      <c r="E64" s="162">
        <v>0</v>
      </c>
      <c r="F64" s="163">
        <f t="shared" si="14"/>
        <v>0</v>
      </c>
      <c r="G64" s="165">
        <f t="shared" si="79"/>
        <v>0</v>
      </c>
      <c r="H64" s="186">
        <v>65</v>
      </c>
      <c r="I64" s="162">
        <v>4</v>
      </c>
      <c r="J64" s="163">
        <f t="shared" si="73"/>
        <v>1.3201320132013201E-2</v>
      </c>
      <c r="K64" s="165">
        <f t="shared" si="80"/>
        <v>6.1538461538461542E-2</v>
      </c>
      <c r="L64" s="186">
        <v>3740</v>
      </c>
      <c r="M64" s="162">
        <v>48</v>
      </c>
      <c r="N64" s="163">
        <f t="shared" si="15"/>
        <v>0.15841584158415842</v>
      </c>
      <c r="O64" s="165">
        <f t="shared" si="81"/>
        <v>1.2834224598930482E-2</v>
      </c>
      <c r="P64" s="186">
        <v>3064</v>
      </c>
      <c r="Q64" s="162">
        <v>89</v>
      </c>
      <c r="R64" s="163">
        <f t="shared" si="16"/>
        <v>0.29372937293729373</v>
      </c>
      <c r="S64" s="165">
        <f t="shared" si="82"/>
        <v>2.9046997389033942E-2</v>
      </c>
      <c r="T64" s="186">
        <v>1907</v>
      </c>
      <c r="U64" s="162">
        <v>75</v>
      </c>
      <c r="V64" s="163">
        <f t="shared" si="17"/>
        <v>0.24752475247524752</v>
      </c>
      <c r="W64" s="165">
        <f t="shared" si="83"/>
        <v>3.9328788673308863E-2</v>
      </c>
      <c r="X64" s="186">
        <v>878</v>
      </c>
      <c r="Y64" s="162">
        <v>56</v>
      </c>
      <c r="Z64" s="163">
        <f t="shared" si="18"/>
        <v>0.18481848184818481</v>
      </c>
      <c r="AA64" s="165">
        <f t="shared" si="84"/>
        <v>6.3781321184510256E-2</v>
      </c>
      <c r="AB64" s="186">
        <v>311</v>
      </c>
      <c r="AC64" s="162">
        <v>31</v>
      </c>
      <c r="AD64" s="163">
        <f t="shared" si="19"/>
        <v>0.10231023102310231</v>
      </c>
      <c r="AE64" s="165">
        <f t="shared" si="85"/>
        <v>9.9678456591639875E-2</v>
      </c>
      <c r="AF64" s="186">
        <f t="shared" si="20"/>
        <v>9993</v>
      </c>
      <c r="AG64" s="162">
        <f t="shared" ref="AG64:AG69" si="90">SUM(E64,I64,M64,Q64,U64,Y64,AC64)</f>
        <v>303</v>
      </c>
      <c r="AH64" s="163">
        <f t="shared" si="22"/>
        <v>1</v>
      </c>
      <c r="AI64" s="165">
        <f t="shared" si="87"/>
        <v>3.0321224857400179E-2</v>
      </c>
      <c r="AL64" s="161">
        <v>60</v>
      </c>
      <c r="AM64" s="156" t="s">
        <v>51</v>
      </c>
      <c r="AN64" s="186">
        <v>31</v>
      </c>
      <c r="AO64" s="162">
        <v>4</v>
      </c>
      <c r="AP64" s="163">
        <f t="shared" si="24"/>
        <v>1.3377926421404682E-2</v>
      </c>
      <c r="AQ64" s="165">
        <f t="shared" si="7"/>
        <v>0.12903225806451613</v>
      </c>
      <c r="AR64" s="186">
        <v>71</v>
      </c>
      <c r="AS64" s="162">
        <v>4</v>
      </c>
      <c r="AT64" s="163">
        <f t="shared" si="74"/>
        <v>1.3377926421404682E-2</v>
      </c>
      <c r="AU64" s="165">
        <f t="shared" si="8"/>
        <v>5.6338028169014086E-2</v>
      </c>
      <c r="AV64" s="186">
        <v>3805</v>
      </c>
      <c r="AW64" s="162">
        <v>58</v>
      </c>
      <c r="AX64" s="163">
        <f t="shared" si="25"/>
        <v>0.1939799331103679</v>
      </c>
      <c r="AY64" s="165">
        <f t="shared" si="9"/>
        <v>1.5243101182654402E-2</v>
      </c>
      <c r="AZ64" s="186">
        <v>2885</v>
      </c>
      <c r="BA64" s="162">
        <v>83</v>
      </c>
      <c r="BB64" s="163">
        <f t="shared" si="26"/>
        <v>0.27759197324414714</v>
      </c>
      <c r="BC64" s="165">
        <f t="shared" si="10"/>
        <v>2.8769497400346622E-2</v>
      </c>
      <c r="BD64" s="186">
        <v>1781</v>
      </c>
      <c r="BE64" s="162">
        <v>73</v>
      </c>
      <c r="BF64" s="163">
        <f t="shared" si="27"/>
        <v>0.24414715719063546</v>
      </c>
      <c r="BG64" s="165">
        <f t="shared" si="11"/>
        <v>4.0988208871420552E-2</v>
      </c>
      <c r="BH64" s="186">
        <v>820</v>
      </c>
      <c r="BI64" s="162">
        <v>54</v>
      </c>
      <c r="BJ64" s="163">
        <f t="shared" si="28"/>
        <v>0.1806020066889632</v>
      </c>
      <c r="BK64" s="165">
        <f t="shared" si="12"/>
        <v>6.5853658536585369E-2</v>
      </c>
      <c r="BL64" s="186">
        <v>265</v>
      </c>
      <c r="BM64" s="162">
        <v>23</v>
      </c>
      <c r="BN64" s="163">
        <f t="shared" si="29"/>
        <v>7.6923076923076927E-2</v>
      </c>
      <c r="BO64" s="165">
        <f t="shared" si="13"/>
        <v>8.6792452830188674E-2</v>
      </c>
      <c r="BP64" s="186">
        <f t="shared" si="30"/>
        <v>9658</v>
      </c>
      <c r="BQ64" s="162">
        <f t="shared" si="30"/>
        <v>299</v>
      </c>
      <c r="BR64" s="163">
        <f t="shared" si="31"/>
        <v>1</v>
      </c>
      <c r="BS64" s="165">
        <f t="shared" si="32"/>
        <v>3.0958790639884035E-2</v>
      </c>
      <c r="BT64" s="232">
        <v>60</v>
      </c>
      <c r="BU64" s="98" t="s">
        <v>51</v>
      </c>
      <c r="BV64" s="179">
        <f t="shared" si="33"/>
        <v>0</v>
      </c>
      <c r="BW64" s="179">
        <f t="shared" si="34"/>
        <v>1.3377926421404682E-2</v>
      </c>
      <c r="BX64" s="233">
        <f t="shared" si="35"/>
        <v>-1.3</v>
      </c>
      <c r="BY64" s="179">
        <f t="shared" si="36"/>
        <v>1.3201320132013201E-2</v>
      </c>
      <c r="BZ64" s="179">
        <f t="shared" si="37"/>
        <v>1.3377926421404682E-2</v>
      </c>
      <c r="CA64" s="233">
        <f t="shared" si="38"/>
        <v>0</v>
      </c>
      <c r="CB64" s="179">
        <f t="shared" si="39"/>
        <v>0.15841584158415842</v>
      </c>
      <c r="CC64" s="179">
        <f t="shared" si="40"/>
        <v>0.1939799331103679</v>
      </c>
      <c r="CD64" s="233">
        <f t="shared" si="41"/>
        <v>-3.6000000000000005</v>
      </c>
      <c r="CE64" s="179">
        <f t="shared" si="42"/>
        <v>0.29372937293729373</v>
      </c>
      <c r="CF64" s="179">
        <f t="shared" si="43"/>
        <v>0.27759197324414714</v>
      </c>
      <c r="CG64" s="233">
        <f t="shared" si="44"/>
        <v>1.5999999999999959</v>
      </c>
      <c r="CH64" s="179">
        <f t="shared" si="76"/>
        <v>0.24752475247524752</v>
      </c>
      <c r="CI64" s="179">
        <f t="shared" si="75"/>
        <v>0.24414715719063546</v>
      </c>
      <c r="CJ64" s="233">
        <f t="shared" si="45"/>
        <v>0.40000000000000036</v>
      </c>
      <c r="CK64" s="179">
        <f t="shared" si="46"/>
        <v>0.18481848184818481</v>
      </c>
      <c r="CL64" s="179">
        <f t="shared" si="47"/>
        <v>0.1806020066889632</v>
      </c>
      <c r="CM64" s="233">
        <f t="shared" si="48"/>
        <v>0.40000000000000036</v>
      </c>
      <c r="CN64" s="179">
        <f t="shared" si="49"/>
        <v>0.10231023102310231</v>
      </c>
      <c r="CO64" s="179">
        <f t="shared" si="50"/>
        <v>7.6923076923076927E-2</v>
      </c>
      <c r="CP64" s="233">
        <f t="shared" si="51"/>
        <v>2.4999999999999996</v>
      </c>
      <c r="CR64" s="179">
        <f t="shared" si="52"/>
        <v>8.3051930272884916E-3</v>
      </c>
      <c r="CS64" s="179">
        <f t="shared" si="53"/>
        <v>1.0342541436464089E-2</v>
      </c>
      <c r="CT64" s="233">
        <f t="shared" si="54"/>
        <v>-0.2</v>
      </c>
      <c r="CU64" s="179">
        <f t="shared" si="55"/>
        <v>2.3911654649995437E-2</v>
      </c>
      <c r="CV64" s="179">
        <f t="shared" si="56"/>
        <v>2.2983425414364642E-2</v>
      </c>
      <c r="CW64" s="233">
        <f t="shared" si="57"/>
        <v>0.10000000000000009</v>
      </c>
      <c r="CX64" s="179">
        <f t="shared" si="58"/>
        <v>0.1657387971159989</v>
      </c>
      <c r="CY64" s="179">
        <f t="shared" si="59"/>
        <v>0.17834254143646408</v>
      </c>
      <c r="CZ64" s="233">
        <f t="shared" si="60"/>
        <v>-1.1999999999999984</v>
      </c>
      <c r="DA64" s="179">
        <f t="shared" si="61"/>
        <v>0.24062243314775941</v>
      </c>
      <c r="DB64" s="179">
        <f t="shared" si="62"/>
        <v>0.23849723756906077</v>
      </c>
      <c r="DC64" s="233">
        <f t="shared" si="63"/>
        <v>0.30000000000000027</v>
      </c>
      <c r="DD64" s="179">
        <f t="shared" si="64"/>
        <v>0.2691886465273341</v>
      </c>
      <c r="DE64" s="179">
        <f t="shared" si="65"/>
        <v>0.2665635359116022</v>
      </c>
      <c r="DF64" s="233">
        <f t="shared" si="66"/>
        <v>0.20000000000000018</v>
      </c>
      <c r="DG64" s="179">
        <f t="shared" si="67"/>
        <v>0.18951355297983025</v>
      </c>
      <c r="DH64" s="179">
        <f t="shared" si="68"/>
        <v>0.18744751381215469</v>
      </c>
      <c r="DI64" s="233">
        <f t="shared" si="69"/>
        <v>0.30000000000000027</v>
      </c>
      <c r="DJ64" s="179">
        <f t="shared" si="70"/>
        <v>0.10271972255179337</v>
      </c>
      <c r="DK64" s="179">
        <f t="shared" si="71"/>
        <v>9.5823204419889507E-2</v>
      </c>
      <c r="DL64" s="233">
        <f t="shared" si="72"/>
        <v>0.69999999999999929</v>
      </c>
      <c r="DM64" s="207">
        <v>0</v>
      </c>
    </row>
    <row r="65" spans="1:117">
      <c r="A65" s="99"/>
      <c r="B65" s="161">
        <v>61</v>
      </c>
      <c r="C65" s="156" t="s">
        <v>19</v>
      </c>
      <c r="D65" s="187">
        <v>0</v>
      </c>
      <c r="E65" s="145">
        <v>0</v>
      </c>
      <c r="F65" s="163">
        <f t="shared" si="14"/>
        <v>0</v>
      </c>
      <c r="G65" s="165">
        <f t="shared" si="79"/>
        <v>0</v>
      </c>
      <c r="H65" s="187">
        <v>16</v>
      </c>
      <c r="I65" s="145">
        <v>2</v>
      </c>
      <c r="J65" s="163">
        <f t="shared" si="73"/>
        <v>1.3986013986013986E-2</v>
      </c>
      <c r="K65" s="165">
        <f t="shared" si="80"/>
        <v>0.125</v>
      </c>
      <c r="L65" s="187">
        <v>3422</v>
      </c>
      <c r="M65" s="145">
        <v>29</v>
      </c>
      <c r="N65" s="163">
        <f t="shared" si="15"/>
        <v>0.20279720279720279</v>
      </c>
      <c r="O65" s="165">
        <f t="shared" si="81"/>
        <v>8.4745762711864406E-3</v>
      </c>
      <c r="P65" s="187">
        <v>2837</v>
      </c>
      <c r="Q65" s="145">
        <v>44</v>
      </c>
      <c r="R65" s="163">
        <f t="shared" si="16"/>
        <v>0.30769230769230771</v>
      </c>
      <c r="S65" s="165">
        <f t="shared" si="82"/>
        <v>1.5509340853013746E-2</v>
      </c>
      <c r="T65" s="187">
        <v>1598</v>
      </c>
      <c r="U65" s="145">
        <v>42</v>
      </c>
      <c r="V65" s="163">
        <f t="shared" si="17"/>
        <v>0.2937062937062937</v>
      </c>
      <c r="W65" s="165">
        <f t="shared" si="83"/>
        <v>2.6282853566958697E-2</v>
      </c>
      <c r="X65" s="187">
        <v>662</v>
      </c>
      <c r="Y65" s="145">
        <v>19</v>
      </c>
      <c r="Z65" s="163">
        <f t="shared" si="18"/>
        <v>0.13286713286713286</v>
      </c>
      <c r="AA65" s="165">
        <f t="shared" si="84"/>
        <v>2.8700906344410877E-2</v>
      </c>
      <c r="AB65" s="187">
        <v>248</v>
      </c>
      <c r="AC65" s="145">
        <v>7</v>
      </c>
      <c r="AD65" s="163">
        <f t="shared" si="19"/>
        <v>4.8951048951048952E-2</v>
      </c>
      <c r="AE65" s="165">
        <f t="shared" si="85"/>
        <v>2.8225806451612902E-2</v>
      </c>
      <c r="AF65" s="187">
        <f t="shared" si="20"/>
        <v>8783</v>
      </c>
      <c r="AG65" s="145">
        <f t="shared" si="90"/>
        <v>143</v>
      </c>
      <c r="AH65" s="163">
        <f t="shared" si="22"/>
        <v>1</v>
      </c>
      <c r="AI65" s="165">
        <f t="shared" si="87"/>
        <v>1.6281452806558124E-2</v>
      </c>
      <c r="AL65" s="161">
        <v>61</v>
      </c>
      <c r="AM65" s="156" t="s">
        <v>19</v>
      </c>
      <c r="AN65" s="187">
        <v>1</v>
      </c>
      <c r="AO65" s="145">
        <v>0</v>
      </c>
      <c r="AP65" s="163">
        <f t="shared" si="24"/>
        <v>0</v>
      </c>
      <c r="AQ65" s="165">
        <f t="shared" si="7"/>
        <v>0</v>
      </c>
      <c r="AR65" s="187">
        <v>18</v>
      </c>
      <c r="AS65" s="145">
        <v>2</v>
      </c>
      <c r="AT65" s="163">
        <f t="shared" si="74"/>
        <v>1.3513513513513514E-2</v>
      </c>
      <c r="AU65" s="165">
        <f t="shared" si="8"/>
        <v>0.1111111111111111</v>
      </c>
      <c r="AV65" s="187">
        <v>3493</v>
      </c>
      <c r="AW65" s="145">
        <v>32</v>
      </c>
      <c r="AX65" s="163">
        <f t="shared" si="25"/>
        <v>0.21621621621621623</v>
      </c>
      <c r="AY65" s="165">
        <f t="shared" si="9"/>
        <v>9.1611795018608638E-3</v>
      </c>
      <c r="AZ65" s="187">
        <v>2594</v>
      </c>
      <c r="BA65" s="145">
        <v>41</v>
      </c>
      <c r="BB65" s="163">
        <f t="shared" si="26"/>
        <v>0.27702702702702703</v>
      </c>
      <c r="BC65" s="165">
        <f t="shared" si="10"/>
        <v>1.5805705474171164E-2</v>
      </c>
      <c r="BD65" s="187">
        <v>1447</v>
      </c>
      <c r="BE65" s="145">
        <v>46</v>
      </c>
      <c r="BF65" s="163">
        <f t="shared" si="27"/>
        <v>0.3108108108108108</v>
      </c>
      <c r="BG65" s="165">
        <f t="shared" si="11"/>
        <v>3.1789910158949553E-2</v>
      </c>
      <c r="BH65" s="187">
        <v>627</v>
      </c>
      <c r="BI65" s="145">
        <v>17</v>
      </c>
      <c r="BJ65" s="163">
        <f t="shared" si="28"/>
        <v>0.11486486486486487</v>
      </c>
      <c r="BK65" s="165">
        <f t="shared" si="12"/>
        <v>2.7113237639553429E-2</v>
      </c>
      <c r="BL65" s="187">
        <v>221</v>
      </c>
      <c r="BM65" s="145">
        <v>10</v>
      </c>
      <c r="BN65" s="163">
        <f t="shared" si="29"/>
        <v>6.7567567567567571E-2</v>
      </c>
      <c r="BO65" s="165">
        <f t="shared" si="13"/>
        <v>4.5248868778280542E-2</v>
      </c>
      <c r="BP65" s="187">
        <f t="shared" si="30"/>
        <v>8401</v>
      </c>
      <c r="BQ65" s="145">
        <f t="shared" si="30"/>
        <v>148</v>
      </c>
      <c r="BR65" s="163">
        <f t="shared" si="31"/>
        <v>1</v>
      </c>
      <c r="BS65" s="165">
        <f t="shared" si="32"/>
        <v>1.7616950363052018E-2</v>
      </c>
      <c r="BT65" s="232">
        <v>61</v>
      </c>
      <c r="BU65" s="98" t="s">
        <v>19</v>
      </c>
      <c r="BV65" s="179">
        <f t="shared" si="33"/>
        <v>0</v>
      </c>
      <c r="BW65" s="179">
        <f t="shared" si="34"/>
        <v>0</v>
      </c>
      <c r="BX65" s="233">
        <f t="shared" si="35"/>
        <v>0</v>
      </c>
      <c r="BY65" s="179">
        <f t="shared" si="36"/>
        <v>1.3986013986013986E-2</v>
      </c>
      <c r="BZ65" s="179">
        <f t="shared" si="37"/>
        <v>1.3513513513513514E-2</v>
      </c>
      <c r="CA65" s="233">
        <f t="shared" si="38"/>
        <v>0</v>
      </c>
      <c r="CB65" s="179">
        <f t="shared" si="39"/>
        <v>0.20279720279720279</v>
      </c>
      <c r="CC65" s="179">
        <f t="shared" si="40"/>
        <v>0.21621621621621623</v>
      </c>
      <c r="CD65" s="233">
        <f t="shared" si="41"/>
        <v>-1.2999999999999985</v>
      </c>
      <c r="CE65" s="179">
        <f t="shared" si="42"/>
        <v>0.30769230769230771</v>
      </c>
      <c r="CF65" s="179">
        <f t="shared" si="43"/>
        <v>0.27702702702702703</v>
      </c>
      <c r="CG65" s="233">
        <f t="shared" si="44"/>
        <v>3.099999999999997</v>
      </c>
      <c r="CH65" s="179">
        <f t="shared" si="76"/>
        <v>0.2937062937062937</v>
      </c>
      <c r="CI65" s="179">
        <f t="shared" si="75"/>
        <v>0.3108108108108108</v>
      </c>
      <c r="CJ65" s="233">
        <f t="shared" si="45"/>
        <v>-1.7000000000000015</v>
      </c>
      <c r="CK65" s="179">
        <f t="shared" si="46"/>
        <v>0.13286713286713286</v>
      </c>
      <c r="CL65" s="179">
        <f t="shared" si="47"/>
        <v>0.11486486486486487</v>
      </c>
      <c r="CM65" s="233">
        <f t="shared" si="48"/>
        <v>1.8000000000000003</v>
      </c>
      <c r="CN65" s="179">
        <f t="shared" si="49"/>
        <v>4.8951048951048952E-2</v>
      </c>
      <c r="CO65" s="179">
        <f t="shared" si="50"/>
        <v>6.7567567567567571E-2</v>
      </c>
      <c r="CP65" s="233">
        <f t="shared" si="51"/>
        <v>-1.9000000000000004</v>
      </c>
      <c r="CR65" s="179">
        <f t="shared" si="52"/>
        <v>8.3051930272884916E-3</v>
      </c>
      <c r="CS65" s="179">
        <f t="shared" si="53"/>
        <v>1.0342541436464089E-2</v>
      </c>
      <c r="CT65" s="233">
        <f t="shared" si="54"/>
        <v>-0.2</v>
      </c>
      <c r="CU65" s="179">
        <f t="shared" si="55"/>
        <v>2.3911654649995437E-2</v>
      </c>
      <c r="CV65" s="179">
        <f t="shared" si="56"/>
        <v>2.2983425414364642E-2</v>
      </c>
      <c r="CW65" s="233">
        <f t="shared" si="57"/>
        <v>0.10000000000000009</v>
      </c>
      <c r="CX65" s="179">
        <f t="shared" si="58"/>
        <v>0.1657387971159989</v>
      </c>
      <c r="CY65" s="179">
        <f t="shared" si="59"/>
        <v>0.17834254143646408</v>
      </c>
      <c r="CZ65" s="233">
        <f t="shared" si="60"/>
        <v>-1.1999999999999984</v>
      </c>
      <c r="DA65" s="179">
        <f t="shared" si="61"/>
        <v>0.24062243314775941</v>
      </c>
      <c r="DB65" s="179">
        <f t="shared" si="62"/>
        <v>0.23849723756906077</v>
      </c>
      <c r="DC65" s="233">
        <f t="shared" si="63"/>
        <v>0.30000000000000027</v>
      </c>
      <c r="DD65" s="179">
        <f t="shared" si="64"/>
        <v>0.2691886465273341</v>
      </c>
      <c r="DE65" s="179">
        <f t="shared" si="65"/>
        <v>0.2665635359116022</v>
      </c>
      <c r="DF65" s="233">
        <f t="shared" si="66"/>
        <v>0.20000000000000018</v>
      </c>
      <c r="DG65" s="179">
        <f t="shared" si="67"/>
        <v>0.18951355297983025</v>
      </c>
      <c r="DH65" s="179">
        <f t="shared" si="68"/>
        <v>0.18744751381215469</v>
      </c>
      <c r="DI65" s="233">
        <f t="shared" si="69"/>
        <v>0.30000000000000027</v>
      </c>
      <c r="DJ65" s="179">
        <f t="shared" si="70"/>
        <v>0.10271972255179337</v>
      </c>
      <c r="DK65" s="179">
        <f t="shared" si="71"/>
        <v>9.5823204419889507E-2</v>
      </c>
      <c r="DL65" s="233">
        <f t="shared" si="72"/>
        <v>0.69999999999999929</v>
      </c>
      <c r="DM65" s="207">
        <v>0</v>
      </c>
    </row>
    <row r="66" spans="1:117">
      <c r="A66" s="99"/>
      <c r="B66" s="161">
        <v>62</v>
      </c>
      <c r="C66" s="156" t="s">
        <v>20</v>
      </c>
      <c r="D66" s="185">
        <v>17</v>
      </c>
      <c r="E66" s="166">
        <v>1</v>
      </c>
      <c r="F66" s="163">
        <f t="shared" si="14"/>
        <v>6.993006993006993E-3</v>
      </c>
      <c r="G66" s="165">
        <f t="shared" si="79"/>
        <v>5.8823529411764705E-2</v>
      </c>
      <c r="H66" s="185">
        <v>46</v>
      </c>
      <c r="I66" s="166">
        <v>3</v>
      </c>
      <c r="J66" s="163">
        <f t="shared" si="73"/>
        <v>2.097902097902098E-2</v>
      </c>
      <c r="K66" s="165">
        <f t="shared" si="80"/>
        <v>6.5217391304347824E-2</v>
      </c>
      <c r="L66" s="185">
        <v>4884</v>
      </c>
      <c r="M66" s="166">
        <v>26</v>
      </c>
      <c r="N66" s="163">
        <f t="shared" si="15"/>
        <v>0.18181818181818182</v>
      </c>
      <c r="O66" s="165">
        <f t="shared" si="81"/>
        <v>5.3235053235053233E-3</v>
      </c>
      <c r="P66" s="185">
        <v>4241</v>
      </c>
      <c r="Q66" s="166">
        <v>41</v>
      </c>
      <c r="R66" s="163">
        <f t="shared" si="16"/>
        <v>0.28671328671328672</v>
      </c>
      <c r="S66" s="165">
        <f t="shared" si="82"/>
        <v>9.6675312426314549E-3</v>
      </c>
      <c r="T66" s="185">
        <v>2298</v>
      </c>
      <c r="U66" s="166">
        <v>38</v>
      </c>
      <c r="V66" s="163">
        <f t="shared" si="17"/>
        <v>0.26573426573426573</v>
      </c>
      <c r="W66" s="165">
        <f t="shared" si="83"/>
        <v>1.6536118363794605E-2</v>
      </c>
      <c r="X66" s="185">
        <v>1060</v>
      </c>
      <c r="Y66" s="166">
        <v>26</v>
      </c>
      <c r="Z66" s="163">
        <f t="shared" si="18"/>
        <v>0.18181818181818182</v>
      </c>
      <c r="AA66" s="165">
        <f t="shared" si="84"/>
        <v>2.4528301886792454E-2</v>
      </c>
      <c r="AB66" s="185">
        <v>407</v>
      </c>
      <c r="AC66" s="166">
        <v>8</v>
      </c>
      <c r="AD66" s="163">
        <f t="shared" si="19"/>
        <v>5.5944055944055944E-2</v>
      </c>
      <c r="AE66" s="165">
        <f t="shared" si="85"/>
        <v>1.9656019656019656E-2</v>
      </c>
      <c r="AF66" s="185">
        <f t="shared" si="20"/>
        <v>12953</v>
      </c>
      <c r="AG66" s="166">
        <f t="shared" si="90"/>
        <v>143</v>
      </c>
      <c r="AH66" s="163">
        <f t="shared" si="22"/>
        <v>1</v>
      </c>
      <c r="AI66" s="165">
        <f t="shared" si="87"/>
        <v>1.1039913533544353E-2</v>
      </c>
      <c r="AL66" s="161">
        <v>62</v>
      </c>
      <c r="AM66" s="156" t="s">
        <v>20</v>
      </c>
      <c r="AN66" s="185">
        <v>22</v>
      </c>
      <c r="AO66" s="166">
        <v>1</v>
      </c>
      <c r="AP66" s="163">
        <f t="shared" si="24"/>
        <v>7.8125E-3</v>
      </c>
      <c r="AQ66" s="165">
        <f t="shared" si="7"/>
        <v>4.5454545454545456E-2</v>
      </c>
      <c r="AR66" s="185">
        <v>54</v>
      </c>
      <c r="AS66" s="166">
        <v>3</v>
      </c>
      <c r="AT66" s="163">
        <f t="shared" si="74"/>
        <v>2.34375E-2</v>
      </c>
      <c r="AU66" s="165">
        <f t="shared" si="8"/>
        <v>5.5555555555555552E-2</v>
      </c>
      <c r="AV66" s="185">
        <v>5025</v>
      </c>
      <c r="AW66" s="166">
        <v>30</v>
      </c>
      <c r="AX66" s="163">
        <f t="shared" si="25"/>
        <v>0.234375</v>
      </c>
      <c r="AY66" s="165">
        <f t="shared" si="9"/>
        <v>5.9701492537313433E-3</v>
      </c>
      <c r="AZ66" s="185">
        <v>3923</v>
      </c>
      <c r="BA66" s="166">
        <v>39</v>
      </c>
      <c r="BB66" s="163">
        <f t="shared" si="26"/>
        <v>0.3046875</v>
      </c>
      <c r="BC66" s="165">
        <f t="shared" si="10"/>
        <v>9.9413713994392049E-3</v>
      </c>
      <c r="BD66" s="185">
        <v>2076</v>
      </c>
      <c r="BE66" s="166">
        <v>25</v>
      </c>
      <c r="BF66" s="163">
        <f t="shared" si="27"/>
        <v>0.1953125</v>
      </c>
      <c r="BG66" s="165">
        <f t="shared" si="11"/>
        <v>1.2042389210019268E-2</v>
      </c>
      <c r="BH66" s="185">
        <v>926</v>
      </c>
      <c r="BI66" s="166">
        <v>24</v>
      </c>
      <c r="BJ66" s="163">
        <f t="shared" si="28"/>
        <v>0.1875</v>
      </c>
      <c r="BK66" s="165">
        <f t="shared" si="12"/>
        <v>2.591792656587473E-2</v>
      </c>
      <c r="BL66" s="185">
        <v>366</v>
      </c>
      <c r="BM66" s="166">
        <v>6</v>
      </c>
      <c r="BN66" s="163">
        <f t="shared" si="29"/>
        <v>4.6875E-2</v>
      </c>
      <c r="BO66" s="165">
        <f t="shared" si="13"/>
        <v>1.6393442622950821E-2</v>
      </c>
      <c r="BP66" s="185">
        <f t="shared" si="30"/>
        <v>12392</v>
      </c>
      <c r="BQ66" s="166">
        <f t="shared" si="30"/>
        <v>128</v>
      </c>
      <c r="BR66" s="163">
        <f t="shared" si="31"/>
        <v>1</v>
      </c>
      <c r="BS66" s="165">
        <f t="shared" si="32"/>
        <v>1.0329244673983214E-2</v>
      </c>
      <c r="BT66" s="232">
        <v>62</v>
      </c>
      <c r="BU66" s="98" t="s">
        <v>20</v>
      </c>
      <c r="BV66" s="179">
        <f t="shared" si="33"/>
        <v>6.993006993006993E-3</v>
      </c>
      <c r="BW66" s="179">
        <f t="shared" si="34"/>
        <v>7.8125E-3</v>
      </c>
      <c r="BX66" s="233">
        <f t="shared" si="35"/>
        <v>-0.1</v>
      </c>
      <c r="BY66" s="179">
        <f t="shared" si="36"/>
        <v>2.097902097902098E-2</v>
      </c>
      <c r="BZ66" s="179">
        <f t="shared" si="37"/>
        <v>2.34375E-2</v>
      </c>
      <c r="CA66" s="233">
        <f t="shared" si="38"/>
        <v>-0.19999999999999984</v>
      </c>
      <c r="CB66" s="179">
        <f t="shared" si="39"/>
        <v>0.18181818181818182</v>
      </c>
      <c r="CC66" s="179">
        <f t="shared" si="40"/>
        <v>0.234375</v>
      </c>
      <c r="CD66" s="233">
        <f t="shared" si="41"/>
        <v>-5.200000000000002</v>
      </c>
      <c r="CE66" s="179">
        <f t="shared" si="42"/>
        <v>0.28671328671328672</v>
      </c>
      <c r="CF66" s="179">
        <f t="shared" si="43"/>
        <v>0.3046875</v>
      </c>
      <c r="CG66" s="233">
        <f t="shared" si="44"/>
        <v>-1.8000000000000016</v>
      </c>
      <c r="CH66" s="179">
        <f t="shared" si="76"/>
        <v>0.26573426573426573</v>
      </c>
      <c r="CI66" s="179">
        <f t="shared" si="75"/>
        <v>0.1953125</v>
      </c>
      <c r="CJ66" s="233">
        <f t="shared" si="45"/>
        <v>7.1000000000000005</v>
      </c>
      <c r="CK66" s="179">
        <f t="shared" si="46"/>
        <v>0.18181818181818182</v>
      </c>
      <c r="CL66" s="179">
        <f t="shared" si="47"/>
        <v>0.1875</v>
      </c>
      <c r="CM66" s="233">
        <f t="shared" si="48"/>
        <v>-0.60000000000000053</v>
      </c>
      <c r="CN66" s="179">
        <f t="shared" si="49"/>
        <v>5.5944055944055944E-2</v>
      </c>
      <c r="CO66" s="179">
        <f t="shared" si="50"/>
        <v>4.6875E-2</v>
      </c>
      <c r="CP66" s="233">
        <f t="shared" si="51"/>
        <v>0.90000000000000013</v>
      </c>
      <c r="CR66" s="179">
        <f t="shared" si="52"/>
        <v>8.3051930272884916E-3</v>
      </c>
      <c r="CS66" s="179">
        <f t="shared" si="53"/>
        <v>1.0342541436464089E-2</v>
      </c>
      <c r="CT66" s="233">
        <f t="shared" si="54"/>
        <v>-0.2</v>
      </c>
      <c r="CU66" s="179">
        <f t="shared" si="55"/>
        <v>2.3911654649995437E-2</v>
      </c>
      <c r="CV66" s="179">
        <f t="shared" si="56"/>
        <v>2.2983425414364642E-2</v>
      </c>
      <c r="CW66" s="233">
        <f t="shared" si="57"/>
        <v>0.10000000000000009</v>
      </c>
      <c r="CX66" s="179">
        <f t="shared" si="58"/>
        <v>0.1657387971159989</v>
      </c>
      <c r="CY66" s="179">
        <f t="shared" si="59"/>
        <v>0.17834254143646408</v>
      </c>
      <c r="CZ66" s="233">
        <f t="shared" si="60"/>
        <v>-1.1999999999999984</v>
      </c>
      <c r="DA66" s="179">
        <f t="shared" si="61"/>
        <v>0.24062243314775941</v>
      </c>
      <c r="DB66" s="179">
        <f t="shared" si="62"/>
        <v>0.23849723756906077</v>
      </c>
      <c r="DC66" s="233">
        <f t="shared" si="63"/>
        <v>0.30000000000000027</v>
      </c>
      <c r="DD66" s="179">
        <f t="shared" si="64"/>
        <v>0.2691886465273341</v>
      </c>
      <c r="DE66" s="179">
        <f t="shared" si="65"/>
        <v>0.2665635359116022</v>
      </c>
      <c r="DF66" s="233">
        <f t="shared" si="66"/>
        <v>0.20000000000000018</v>
      </c>
      <c r="DG66" s="179">
        <f t="shared" si="67"/>
        <v>0.18951355297983025</v>
      </c>
      <c r="DH66" s="179">
        <f t="shared" si="68"/>
        <v>0.18744751381215469</v>
      </c>
      <c r="DI66" s="233">
        <f t="shared" si="69"/>
        <v>0.30000000000000027</v>
      </c>
      <c r="DJ66" s="179">
        <f t="shared" si="70"/>
        <v>0.10271972255179337</v>
      </c>
      <c r="DK66" s="179">
        <f t="shared" si="71"/>
        <v>9.5823204419889507E-2</v>
      </c>
      <c r="DL66" s="233">
        <f t="shared" si="72"/>
        <v>0.69999999999999929</v>
      </c>
      <c r="DM66" s="207">
        <v>0</v>
      </c>
    </row>
    <row r="67" spans="1:117">
      <c r="A67" s="99"/>
      <c r="B67" s="161">
        <v>63</v>
      </c>
      <c r="C67" s="156" t="s">
        <v>31</v>
      </c>
      <c r="D67" s="186">
        <v>8</v>
      </c>
      <c r="E67" s="162">
        <v>1</v>
      </c>
      <c r="F67" s="163">
        <f t="shared" si="14"/>
        <v>5.7803468208092483E-3</v>
      </c>
      <c r="G67" s="165">
        <f t="shared" si="79"/>
        <v>0.125</v>
      </c>
      <c r="H67" s="186">
        <v>15</v>
      </c>
      <c r="I67" s="162">
        <v>4</v>
      </c>
      <c r="J67" s="163">
        <f t="shared" si="73"/>
        <v>2.3121387283236993E-2</v>
      </c>
      <c r="K67" s="165">
        <f t="shared" si="80"/>
        <v>0.26666666666666666</v>
      </c>
      <c r="L67" s="186">
        <v>3436</v>
      </c>
      <c r="M67" s="162">
        <v>25</v>
      </c>
      <c r="N67" s="163">
        <f t="shared" si="15"/>
        <v>0.14450867052023122</v>
      </c>
      <c r="O67" s="165">
        <f t="shared" si="81"/>
        <v>7.2759022118742724E-3</v>
      </c>
      <c r="P67" s="186">
        <v>2839</v>
      </c>
      <c r="Q67" s="162">
        <v>38</v>
      </c>
      <c r="R67" s="163">
        <f t="shared" si="16"/>
        <v>0.21965317919075145</v>
      </c>
      <c r="S67" s="165">
        <f t="shared" si="82"/>
        <v>1.3384994716449454E-2</v>
      </c>
      <c r="T67" s="186">
        <v>1857</v>
      </c>
      <c r="U67" s="162">
        <v>55</v>
      </c>
      <c r="V67" s="163">
        <f t="shared" si="17"/>
        <v>0.31791907514450868</v>
      </c>
      <c r="W67" s="165">
        <f t="shared" si="83"/>
        <v>2.9617662897145933E-2</v>
      </c>
      <c r="X67" s="186">
        <v>937</v>
      </c>
      <c r="Y67" s="162">
        <v>34</v>
      </c>
      <c r="Z67" s="163">
        <f t="shared" si="18"/>
        <v>0.19653179190751446</v>
      </c>
      <c r="AA67" s="165">
        <f t="shared" si="84"/>
        <v>3.6286019210245463E-2</v>
      </c>
      <c r="AB67" s="186">
        <v>333</v>
      </c>
      <c r="AC67" s="162">
        <v>16</v>
      </c>
      <c r="AD67" s="163">
        <f t="shared" si="19"/>
        <v>9.2485549132947972E-2</v>
      </c>
      <c r="AE67" s="165">
        <f t="shared" si="85"/>
        <v>4.8048048048048048E-2</v>
      </c>
      <c r="AF67" s="186">
        <f t="shared" si="20"/>
        <v>9425</v>
      </c>
      <c r="AG67" s="162">
        <f t="shared" si="90"/>
        <v>173</v>
      </c>
      <c r="AH67" s="163">
        <f t="shared" si="22"/>
        <v>1</v>
      </c>
      <c r="AI67" s="165">
        <f t="shared" si="87"/>
        <v>1.8355437665782494E-2</v>
      </c>
      <c r="AL67" s="161">
        <v>63</v>
      </c>
      <c r="AM67" s="156" t="s">
        <v>31</v>
      </c>
      <c r="AN67" s="186">
        <v>5</v>
      </c>
      <c r="AO67" s="162">
        <v>1</v>
      </c>
      <c r="AP67" s="163">
        <f t="shared" si="24"/>
        <v>5.2910052910052907E-3</v>
      </c>
      <c r="AQ67" s="165">
        <f t="shared" si="7"/>
        <v>0.2</v>
      </c>
      <c r="AR67" s="186">
        <v>19</v>
      </c>
      <c r="AS67" s="162">
        <v>6</v>
      </c>
      <c r="AT67" s="163">
        <f t="shared" si="74"/>
        <v>3.1746031746031744E-2</v>
      </c>
      <c r="AU67" s="165">
        <f t="shared" si="8"/>
        <v>0.31578947368421051</v>
      </c>
      <c r="AV67" s="186">
        <v>3460</v>
      </c>
      <c r="AW67" s="162">
        <v>35</v>
      </c>
      <c r="AX67" s="163">
        <f t="shared" si="25"/>
        <v>0.18518518518518517</v>
      </c>
      <c r="AY67" s="165">
        <f t="shared" si="9"/>
        <v>1.0115606936416185E-2</v>
      </c>
      <c r="AZ67" s="186">
        <v>2662</v>
      </c>
      <c r="BA67" s="162">
        <v>42</v>
      </c>
      <c r="BB67" s="163">
        <f t="shared" si="26"/>
        <v>0.22222222222222221</v>
      </c>
      <c r="BC67" s="165">
        <f t="shared" si="10"/>
        <v>1.5777610818933134E-2</v>
      </c>
      <c r="BD67" s="186">
        <v>1750</v>
      </c>
      <c r="BE67" s="162">
        <v>46</v>
      </c>
      <c r="BF67" s="163">
        <f t="shared" si="27"/>
        <v>0.24338624338624337</v>
      </c>
      <c r="BG67" s="165">
        <f t="shared" si="11"/>
        <v>2.6285714285714287E-2</v>
      </c>
      <c r="BH67" s="186">
        <v>858</v>
      </c>
      <c r="BI67" s="162">
        <v>42</v>
      </c>
      <c r="BJ67" s="163">
        <f t="shared" si="28"/>
        <v>0.22222222222222221</v>
      </c>
      <c r="BK67" s="165">
        <f t="shared" si="12"/>
        <v>4.8951048951048952E-2</v>
      </c>
      <c r="BL67" s="186">
        <v>288</v>
      </c>
      <c r="BM67" s="162">
        <v>17</v>
      </c>
      <c r="BN67" s="163">
        <f t="shared" si="29"/>
        <v>8.9947089947089942E-2</v>
      </c>
      <c r="BO67" s="165">
        <f t="shared" si="13"/>
        <v>5.9027777777777776E-2</v>
      </c>
      <c r="BP67" s="186">
        <f t="shared" si="30"/>
        <v>9042</v>
      </c>
      <c r="BQ67" s="162">
        <f t="shared" si="30"/>
        <v>189</v>
      </c>
      <c r="BR67" s="163">
        <f t="shared" si="31"/>
        <v>1</v>
      </c>
      <c r="BS67" s="165">
        <f t="shared" si="32"/>
        <v>2.0902455209024551E-2</v>
      </c>
      <c r="BT67" s="232">
        <v>63</v>
      </c>
      <c r="BU67" s="98" t="s">
        <v>31</v>
      </c>
      <c r="BV67" s="179">
        <f t="shared" si="33"/>
        <v>5.7803468208092483E-3</v>
      </c>
      <c r="BW67" s="179">
        <f t="shared" si="34"/>
        <v>5.2910052910052907E-3</v>
      </c>
      <c r="BX67" s="233">
        <f t="shared" si="35"/>
        <v>0.1</v>
      </c>
      <c r="BY67" s="179">
        <f t="shared" si="36"/>
        <v>2.3121387283236993E-2</v>
      </c>
      <c r="BZ67" s="179">
        <f t="shared" si="37"/>
        <v>3.1746031746031744E-2</v>
      </c>
      <c r="CA67" s="233">
        <f t="shared" si="38"/>
        <v>-0.90000000000000013</v>
      </c>
      <c r="CB67" s="179">
        <f t="shared" si="39"/>
        <v>0.14450867052023122</v>
      </c>
      <c r="CC67" s="179">
        <f t="shared" si="40"/>
        <v>0.18518518518518517</v>
      </c>
      <c r="CD67" s="233">
        <f t="shared" si="41"/>
        <v>-4.0000000000000009</v>
      </c>
      <c r="CE67" s="179">
        <f t="shared" si="42"/>
        <v>0.21965317919075145</v>
      </c>
      <c r="CF67" s="179">
        <f t="shared" si="43"/>
        <v>0.22222222222222221</v>
      </c>
      <c r="CG67" s="233">
        <f t="shared" si="44"/>
        <v>-0.20000000000000018</v>
      </c>
      <c r="CH67" s="179">
        <f t="shared" si="76"/>
        <v>0.31791907514450868</v>
      </c>
      <c r="CI67" s="179">
        <f t="shared" si="75"/>
        <v>0.24338624338624337</v>
      </c>
      <c r="CJ67" s="233">
        <f t="shared" si="45"/>
        <v>7.5000000000000009</v>
      </c>
      <c r="CK67" s="179">
        <f t="shared" si="46"/>
        <v>0.19653179190751446</v>
      </c>
      <c r="CL67" s="179">
        <f t="shared" si="47"/>
        <v>0.22222222222222221</v>
      </c>
      <c r="CM67" s="233">
        <f t="shared" si="48"/>
        <v>-2.4999999999999996</v>
      </c>
      <c r="CN67" s="179">
        <f t="shared" si="49"/>
        <v>9.2485549132947972E-2</v>
      </c>
      <c r="CO67" s="179">
        <f t="shared" si="50"/>
        <v>8.9947089947089942E-2</v>
      </c>
      <c r="CP67" s="233">
        <f t="shared" si="51"/>
        <v>0.20000000000000018</v>
      </c>
      <c r="CR67" s="179">
        <f t="shared" si="52"/>
        <v>8.3051930272884916E-3</v>
      </c>
      <c r="CS67" s="179">
        <f t="shared" si="53"/>
        <v>1.0342541436464089E-2</v>
      </c>
      <c r="CT67" s="233">
        <f t="shared" si="54"/>
        <v>-0.2</v>
      </c>
      <c r="CU67" s="179">
        <f t="shared" si="55"/>
        <v>2.3911654649995437E-2</v>
      </c>
      <c r="CV67" s="179">
        <f t="shared" si="56"/>
        <v>2.2983425414364642E-2</v>
      </c>
      <c r="CW67" s="233">
        <f t="shared" si="57"/>
        <v>0.10000000000000009</v>
      </c>
      <c r="CX67" s="179">
        <f t="shared" si="58"/>
        <v>0.1657387971159989</v>
      </c>
      <c r="CY67" s="179">
        <f t="shared" si="59"/>
        <v>0.17834254143646408</v>
      </c>
      <c r="CZ67" s="233">
        <f t="shared" si="60"/>
        <v>-1.1999999999999984</v>
      </c>
      <c r="DA67" s="179">
        <f t="shared" si="61"/>
        <v>0.24062243314775941</v>
      </c>
      <c r="DB67" s="179">
        <f t="shared" si="62"/>
        <v>0.23849723756906077</v>
      </c>
      <c r="DC67" s="233">
        <f t="shared" si="63"/>
        <v>0.30000000000000027</v>
      </c>
      <c r="DD67" s="179">
        <f t="shared" si="64"/>
        <v>0.2691886465273341</v>
      </c>
      <c r="DE67" s="179">
        <f t="shared" si="65"/>
        <v>0.2665635359116022</v>
      </c>
      <c r="DF67" s="233">
        <f t="shared" si="66"/>
        <v>0.20000000000000018</v>
      </c>
      <c r="DG67" s="179">
        <f t="shared" si="67"/>
        <v>0.18951355297983025</v>
      </c>
      <c r="DH67" s="179">
        <f t="shared" si="68"/>
        <v>0.18744751381215469</v>
      </c>
      <c r="DI67" s="233">
        <f t="shared" si="69"/>
        <v>0.30000000000000027</v>
      </c>
      <c r="DJ67" s="179">
        <f t="shared" si="70"/>
        <v>0.10271972255179337</v>
      </c>
      <c r="DK67" s="179">
        <f t="shared" si="71"/>
        <v>9.5823204419889507E-2</v>
      </c>
      <c r="DL67" s="233">
        <f t="shared" si="72"/>
        <v>0.69999999999999929</v>
      </c>
      <c r="DM67" s="207">
        <v>0</v>
      </c>
    </row>
    <row r="68" spans="1:117">
      <c r="A68" s="99"/>
      <c r="B68" s="161">
        <v>64</v>
      </c>
      <c r="C68" s="156" t="s">
        <v>52</v>
      </c>
      <c r="D68" s="186">
        <v>64</v>
      </c>
      <c r="E68" s="162">
        <v>4</v>
      </c>
      <c r="F68" s="163">
        <f t="shared" si="14"/>
        <v>1.7699115044247787E-2</v>
      </c>
      <c r="G68" s="165">
        <f t="shared" si="79"/>
        <v>6.25E-2</v>
      </c>
      <c r="H68" s="186">
        <v>139</v>
      </c>
      <c r="I68" s="162">
        <v>14</v>
      </c>
      <c r="J68" s="163">
        <f t="shared" si="73"/>
        <v>6.1946902654867256E-2</v>
      </c>
      <c r="K68" s="165">
        <f t="shared" si="80"/>
        <v>0.10071942446043165</v>
      </c>
      <c r="L68" s="186">
        <v>3748</v>
      </c>
      <c r="M68" s="162">
        <v>34</v>
      </c>
      <c r="N68" s="163">
        <f t="shared" si="15"/>
        <v>0.15044247787610621</v>
      </c>
      <c r="O68" s="165">
        <f t="shared" si="81"/>
        <v>9.0715048025613657E-3</v>
      </c>
      <c r="P68" s="186">
        <v>2981</v>
      </c>
      <c r="Q68" s="162">
        <v>59</v>
      </c>
      <c r="R68" s="163">
        <f t="shared" si="16"/>
        <v>0.26106194690265488</v>
      </c>
      <c r="S68" s="165">
        <f t="shared" si="82"/>
        <v>1.9792016101979202E-2</v>
      </c>
      <c r="T68" s="186">
        <v>1749</v>
      </c>
      <c r="U68" s="162">
        <v>59</v>
      </c>
      <c r="V68" s="163">
        <f t="shared" si="17"/>
        <v>0.26106194690265488</v>
      </c>
      <c r="W68" s="165">
        <f t="shared" si="83"/>
        <v>3.3733562035448826E-2</v>
      </c>
      <c r="X68" s="186">
        <v>849</v>
      </c>
      <c r="Y68" s="162">
        <v>40</v>
      </c>
      <c r="Z68" s="163">
        <f t="shared" si="18"/>
        <v>0.17699115044247787</v>
      </c>
      <c r="AA68" s="165">
        <f t="shared" si="84"/>
        <v>4.7114252061248529E-2</v>
      </c>
      <c r="AB68" s="186">
        <v>347</v>
      </c>
      <c r="AC68" s="162">
        <v>16</v>
      </c>
      <c r="AD68" s="163">
        <f t="shared" si="19"/>
        <v>7.0796460176991149E-2</v>
      </c>
      <c r="AE68" s="165">
        <f t="shared" si="85"/>
        <v>4.6109510086455328E-2</v>
      </c>
      <c r="AF68" s="186">
        <f t="shared" si="20"/>
        <v>9877</v>
      </c>
      <c r="AG68" s="162">
        <f t="shared" si="90"/>
        <v>226</v>
      </c>
      <c r="AH68" s="163">
        <f t="shared" si="22"/>
        <v>1</v>
      </c>
      <c r="AI68" s="165">
        <f t="shared" si="87"/>
        <v>2.2881441733319834E-2</v>
      </c>
      <c r="AL68" s="161">
        <v>64</v>
      </c>
      <c r="AM68" s="156" t="s">
        <v>52</v>
      </c>
      <c r="AN68" s="186">
        <v>72</v>
      </c>
      <c r="AO68" s="162">
        <v>6</v>
      </c>
      <c r="AP68" s="163">
        <f t="shared" si="24"/>
        <v>2.6315789473684209E-2</v>
      </c>
      <c r="AQ68" s="165">
        <f t="shared" si="7"/>
        <v>8.3333333333333329E-2</v>
      </c>
      <c r="AR68" s="186">
        <v>139</v>
      </c>
      <c r="AS68" s="162">
        <v>7</v>
      </c>
      <c r="AT68" s="163">
        <f t="shared" si="74"/>
        <v>3.0701754385964911E-2</v>
      </c>
      <c r="AU68" s="165">
        <f t="shared" si="8"/>
        <v>5.0359712230215826E-2</v>
      </c>
      <c r="AV68" s="186">
        <v>3853</v>
      </c>
      <c r="AW68" s="162">
        <v>44</v>
      </c>
      <c r="AX68" s="163">
        <f t="shared" si="25"/>
        <v>0.19298245614035087</v>
      </c>
      <c r="AY68" s="165">
        <f t="shared" si="9"/>
        <v>1.1419672982091877E-2</v>
      </c>
      <c r="AZ68" s="186">
        <v>2700</v>
      </c>
      <c r="BA68" s="162">
        <v>51</v>
      </c>
      <c r="BB68" s="163">
        <f t="shared" si="26"/>
        <v>0.22368421052631579</v>
      </c>
      <c r="BC68" s="165">
        <f t="shared" si="10"/>
        <v>1.8888888888888889E-2</v>
      </c>
      <c r="BD68" s="186">
        <v>1699</v>
      </c>
      <c r="BE68" s="162">
        <v>67</v>
      </c>
      <c r="BF68" s="163">
        <f t="shared" si="27"/>
        <v>0.29385964912280704</v>
      </c>
      <c r="BG68" s="165">
        <f t="shared" si="11"/>
        <v>3.9434961742201298E-2</v>
      </c>
      <c r="BH68" s="186">
        <v>780</v>
      </c>
      <c r="BI68" s="162">
        <v>38</v>
      </c>
      <c r="BJ68" s="163">
        <f t="shared" si="28"/>
        <v>0.16666666666666666</v>
      </c>
      <c r="BK68" s="165">
        <f t="shared" si="12"/>
        <v>4.8717948717948718E-2</v>
      </c>
      <c r="BL68" s="186">
        <v>314</v>
      </c>
      <c r="BM68" s="162">
        <v>15</v>
      </c>
      <c r="BN68" s="163">
        <f t="shared" si="29"/>
        <v>6.5789473684210523E-2</v>
      </c>
      <c r="BO68" s="165">
        <f t="shared" si="13"/>
        <v>4.7770700636942678E-2</v>
      </c>
      <c r="BP68" s="186">
        <f t="shared" si="30"/>
        <v>9557</v>
      </c>
      <c r="BQ68" s="162">
        <f t="shared" si="30"/>
        <v>228</v>
      </c>
      <c r="BR68" s="163">
        <f t="shared" si="31"/>
        <v>1</v>
      </c>
      <c r="BS68" s="165">
        <f t="shared" si="32"/>
        <v>2.3856858846918488E-2</v>
      </c>
      <c r="BT68" s="232">
        <v>64</v>
      </c>
      <c r="BU68" s="98" t="s">
        <v>52</v>
      </c>
      <c r="BV68" s="179">
        <f t="shared" si="33"/>
        <v>1.7699115044247787E-2</v>
      </c>
      <c r="BW68" s="179">
        <f t="shared" si="34"/>
        <v>2.6315789473684209E-2</v>
      </c>
      <c r="BX68" s="233">
        <f t="shared" si="35"/>
        <v>-0.8</v>
      </c>
      <c r="BY68" s="179">
        <f t="shared" si="36"/>
        <v>6.1946902654867256E-2</v>
      </c>
      <c r="BZ68" s="179">
        <f t="shared" si="37"/>
        <v>3.0701754385964911E-2</v>
      </c>
      <c r="CA68" s="233">
        <f t="shared" si="38"/>
        <v>3.1</v>
      </c>
      <c r="CB68" s="179">
        <f t="shared" si="39"/>
        <v>0.15044247787610621</v>
      </c>
      <c r="CC68" s="179">
        <f t="shared" si="40"/>
        <v>0.19298245614035087</v>
      </c>
      <c r="CD68" s="233">
        <f t="shared" si="41"/>
        <v>-4.3000000000000007</v>
      </c>
      <c r="CE68" s="179">
        <f t="shared" si="42"/>
        <v>0.26106194690265488</v>
      </c>
      <c r="CF68" s="179">
        <f t="shared" si="43"/>
        <v>0.22368421052631579</v>
      </c>
      <c r="CG68" s="233">
        <f t="shared" si="44"/>
        <v>3.7000000000000006</v>
      </c>
      <c r="CH68" s="179">
        <f t="shared" si="76"/>
        <v>0.26106194690265488</v>
      </c>
      <c r="CI68" s="179">
        <f t="shared" si="75"/>
        <v>0.29385964912280704</v>
      </c>
      <c r="CJ68" s="233">
        <f t="shared" si="45"/>
        <v>-3.2999999999999972</v>
      </c>
      <c r="CK68" s="179">
        <f t="shared" si="46"/>
        <v>0.17699115044247787</v>
      </c>
      <c r="CL68" s="179">
        <f t="shared" si="47"/>
        <v>0.16666666666666666</v>
      </c>
      <c r="CM68" s="233">
        <f t="shared" si="48"/>
        <v>0.99999999999999811</v>
      </c>
      <c r="CN68" s="179">
        <f t="shared" si="49"/>
        <v>7.0796460176991149E-2</v>
      </c>
      <c r="CO68" s="179">
        <f t="shared" si="50"/>
        <v>6.5789473684210523E-2</v>
      </c>
      <c r="CP68" s="233">
        <f t="shared" si="51"/>
        <v>0.49999999999999906</v>
      </c>
      <c r="CR68" s="179">
        <f t="shared" si="52"/>
        <v>8.3051930272884916E-3</v>
      </c>
      <c r="CS68" s="179">
        <f t="shared" si="53"/>
        <v>1.0342541436464089E-2</v>
      </c>
      <c r="CT68" s="233">
        <f t="shared" si="54"/>
        <v>-0.2</v>
      </c>
      <c r="CU68" s="179">
        <f t="shared" si="55"/>
        <v>2.3911654649995437E-2</v>
      </c>
      <c r="CV68" s="179">
        <f t="shared" si="56"/>
        <v>2.2983425414364642E-2</v>
      </c>
      <c r="CW68" s="233">
        <f t="shared" si="57"/>
        <v>0.10000000000000009</v>
      </c>
      <c r="CX68" s="179">
        <f t="shared" si="58"/>
        <v>0.1657387971159989</v>
      </c>
      <c r="CY68" s="179">
        <f t="shared" si="59"/>
        <v>0.17834254143646408</v>
      </c>
      <c r="CZ68" s="233">
        <f t="shared" si="60"/>
        <v>-1.1999999999999984</v>
      </c>
      <c r="DA68" s="179">
        <f t="shared" si="61"/>
        <v>0.24062243314775941</v>
      </c>
      <c r="DB68" s="179">
        <f t="shared" si="62"/>
        <v>0.23849723756906077</v>
      </c>
      <c r="DC68" s="233">
        <f t="shared" si="63"/>
        <v>0.30000000000000027</v>
      </c>
      <c r="DD68" s="179">
        <f t="shared" si="64"/>
        <v>0.2691886465273341</v>
      </c>
      <c r="DE68" s="179">
        <f t="shared" si="65"/>
        <v>0.2665635359116022</v>
      </c>
      <c r="DF68" s="233">
        <f t="shared" si="66"/>
        <v>0.20000000000000018</v>
      </c>
      <c r="DG68" s="179">
        <f t="shared" si="67"/>
        <v>0.18951355297983025</v>
      </c>
      <c r="DH68" s="179">
        <f t="shared" si="68"/>
        <v>0.18744751381215469</v>
      </c>
      <c r="DI68" s="233">
        <f t="shared" si="69"/>
        <v>0.30000000000000027</v>
      </c>
      <c r="DJ68" s="179">
        <f t="shared" si="70"/>
        <v>0.10271972255179337</v>
      </c>
      <c r="DK68" s="179">
        <f t="shared" si="71"/>
        <v>9.5823204419889507E-2</v>
      </c>
      <c r="DL68" s="233">
        <f t="shared" si="72"/>
        <v>0.69999999999999929</v>
      </c>
      <c r="DM68" s="207">
        <v>0</v>
      </c>
    </row>
    <row r="69" spans="1:117">
      <c r="A69" s="99"/>
      <c r="B69" s="161">
        <v>65</v>
      </c>
      <c r="C69" s="156" t="s">
        <v>12</v>
      </c>
      <c r="D69" s="186">
        <v>5</v>
      </c>
      <c r="E69" s="162">
        <v>1</v>
      </c>
      <c r="F69" s="163">
        <f t="shared" si="14"/>
        <v>1.7241379310344827E-2</v>
      </c>
      <c r="G69" s="165">
        <f t="shared" ref="G69:G78" si="91">IFERROR(E69/D69,0)</f>
        <v>0.2</v>
      </c>
      <c r="H69" s="186">
        <v>30</v>
      </c>
      <c r="I69" s="162">
        <v>2</v>
      </c>
      <c r="J69" s="163">
        <f t="shared" si="73"/>
        <v>3.4482758620689655E-2</v>
      </c>
      <c r="K69" s="165">
        <f t="shared" ref="K69:K78" si="92">IFERROR(I69/H69,0)</f>
        <v>6.6666666666666666E-2</v>
      </c>
      <c r="L69" s="186">
        <v>1876</v>
      </c>
      <c r="M69" s="162">
        <v>9</v>
      </c>
      <c r="N69" s="163">
        <f t="shared" si="15"/>
        <v>0.15517241379310345</v>
      </c>
      <c r="O69" s="165">
        <f t="shared" ref="O69:O78" si="93">IFERROR(M69/L69,0)</f>
        <v>4.7974413646055441E-3</v>
      </c>
      <c r="P69" s="186">
        <v>1385</v>
      </c>
      <c r="Q69" s="162">
        <v>9</v>
      </c>
      <c r="R69" s="163">
        <f t="shared" si="16"/>
        <v>0.15517241379310345</v>
      </c>
      <c r="S69" s="165">
        <f t="shared" ref="S69:S78" si="94">IFERROR(Q69/P69,0)</f>
        <v>6.4981949458483759E-3</v>
      </c>
      <c r="T69" s="186">
        <v>909</v>
      </c>
      <c r="U69" s="162">
        <v>22</v>
      </c>
      <c r="V69" s="163">
        <f t="shared" si="17"/>
        <v>0.37931034482758619</v>
      </c>
      <c r="W69" s="165">
        <f t="shared" ref="W69:W78" si="95">IFERROR(U69/T69,0)</f>
        <v>2.4202420242024202E-2</v>
      </c>
      <c r="X69" s="186">
        <v>472</v>
      </c>
      <c r="Y69" s="162">
        <v>13</v>
      </c>
      <c r="Z69" s="163">
        <f t="shared" si="18"/>
        <v>0.22413793103448276</v>
      </c>
      <c r="AA69" s="165">
        <f t="shared" ref="AA69:AA78" si="96">IFERROR(Y69/X69,0)</f>
        <v>2.7542372881355932E-2</v>
      </c>
      <c r="AB69" s="186">
        <v>204</v>
      </c>
      <c r="AC69" s="162">
        <v>2</v>
      </c>
      <c r="AD69" s="163">
        <f t="shared" si="19"/>
        <v>3.4482758620689655E-2</v>
      </c>
      <c r="AE69" s="165">
        <f t="shared" ref="AE69:AE78" si="97">IFERROR(AC69/AB69,0)</f>
        <v>9.8039215686274508E-3</v>
      </c>
      <c r="AF69" s="186">
        <f t="shared" si="20"/>
        <v>4881</v>
      </c>
      <c r="AG69" s="162">
        <f t="shared" si="90"/>
        <v>58</v>
      </c>
      <c r="AH69" s="163">
        <f t="shared" si="22"/>
        <v>1</v>
      </c>
      <c r="AI69" s="165">
        <f t="shared" ref="AI69:AI78" si="98">IFERROR(AG69/AF69,0)</f>
        <v>1.1882810899405859E-2</v>
      </c>
      <c r="AL69" s="161">
        <v>65</v>
      </c>
      <c r="AM69" s="156" t="s">
        <v>12</v>
      </c>
      <c r="AN69" s="186">
        <v>8</v>
      </c>
      <c r="AO69" s="162">
        <v>1</v>
      </c>
      <c r="AP69" s="163">
        <f t="shared" si="24"/>
        <v>0.02</v>
      </c>
      <c r="AQ69" s="165">
        <f t="shared" ref="AQ69:AQ78" si="99">IFERROR(AO69/AN69,0)</f>
        <v>0.125</v>
      </c>
      <c r="AR69" s="186">
        <v>25</v>
      </c>
      <c r="AS69" s="162">
        <v>2</v>
      </c>
      <c r="AT69" s="163">
        <f t="shared" si="74"/>
        <v>0.04</v>
      </c>
      <c r="AU69" s="165">
        <f t="shared" ref="AU69:AU78" si="100">IFERROR(AS69/AR69,0)</f>
        <v>0.08</v>
      </c>
      <c r="AV69" s="186">
        <v>1822</v>
      </c>
      <c r="AW69" s="162">
        <v>7</v>
      </c>
      <c r="AX69" s="163">
        <f t="shared" si="25"/>
        <v>0.14000000000000001</v>
      </c>
      <c r="AY69" s="165">
        <f t="shared" ref="AY69:AY78" si="101">IFERROR(AW69/AV69,0)</f>
        <v>3.8419319429198683E-3</v>
      </c>
      <c r="AZ69" s="186">
        <v>1279</v>
      </c>
      <c r="BA69" s="162">
        <v>8</v>
      </c>
      <c r="BB69" s="163">
        <f t="shared" si="26"/>
        <v>0.16</v>
      </c>
      <c r="BC69" s="165">
        <f t="shared" ref="BC69:BC78" si="102">IFERROR(BA69/AZ69,0)</f>
        <v>6.2548866301798279E-3</v>
      </c>
      <c r="BD69" s="186">
        <v>848</v>
      </c>
      <c r="BE69" s="162">
        <v>21</v>
      </c>
      <c r="BF69" s="163">
        <f t="shared" si="27"/>
        <v>0.42</v>
      </c>
      <c r="BG69" s="165">
        <f t="shared" ref="BG69:BG78" si="103">IFERROR(BE69/BD69,0)</f>
        <v>2.4764150943396228E-2</v>
      </c>
      <c r="BH69" s="186">
        <v>455</v>
      </c>
      <c r="BI69" s="162">
        <v>9</v>
      </c>
      <c r="BJ69" s="163">
        <f t="shared" si="28"/>
        <v>0.18</v>
      </c>
      <c r="BK69" s="165">
        <f t="shared" ref="BK69:BK78" si="104">IFERROR(BI69/BH69,0)</f>
        <v>1.9780219780219779E-2</v>
      </c>
      <c r="BL69" s="186">
        <v>191</v>
      </c>
      <c r="BM69" s="162">
        <v>2</v>
      </c>
      <c r="BN69" s="163">
        <f t="shared" si="29"/>
        <v>0.04</v>
      </c>
      <c r="BO69" s="165">
        <f t="shared" ref="BO69:BO78" si="105">IFERROR(BM69/BL69,0)</f>
        <v>1.0471204188481676E-2</v>
      </c>
      <c r="BP69" s="186">
        <f t="shared" si="30"/>
        <v>4628</v>
      </c>
      <c r="BQ69" s="162">
        <f t="shared" si="30"/>
        <v>50</v>
      </c>
      <c r="BR69" s="163">
        <f t="shared" si="31"/>
        <v>1</v>
      </c>
      <c r="BS69" s="165">
        <f t="shared" ref="BS69:BS78" si="106">IFERROR(BQ69/BP69,0)</f>
        <v>1.0803802938634399E-2</v>
      </c>
      <c r="BT69" s="232">
        <v>65</v>
      </c>
      <c r="BU69" s="98" t="s">
        <v>12</v>
      </c>
      <c r="BV69" s="179">
        <f t="shared" si="33"/>
        <v>1.7241379310344827E-2</v>
      </c>
      <c r="BW69" s="179">
        <f t="shared" si="34"/>
        <v>0.02</v>
      </c>
      <c r="BX69" s="233">
        <f t="shared" si="35"/>
        <v>-0.29999999999999993</v>
      </c>
      <c r="BY69" s="179">
        <f t="shared" si="36"/>
        <v>3.4482758620689655E-2</v>
      </c>
      <c r="BZ69" s="179">
        <f t="shared" si="37"/>
        <v>0.04</v>
      </c>
      <c r="CA69" s="233">
        <f t="shared" si="38"/>
        <v>-0.59999999999999987</v>
      </c>
      <c r="CB69" s="179">
        <f t="shared" si="39"/>
        <v>0.15517241379310345</v>
      </c>
      <c r="CC69" s="179">
        <f t="shared" si="40"/>
        <v>0.14000000000000001</v>
      </c>
      <c r="CD69" s="233">
        <f t="shared" si="41"/>
        <v>1.4999999999999987</v>
      </c>
      <c r="CE69" s="179">
        <f t="shared" si="42"/>
        <v>0.15517241379310345</v>
      </c>
      <c r="CF69" s="179">
        <f t="shared" si="43"/>
        <v>0.16</v>
      </c>
      <c r="CG69" s="233">
        <f t="shared" si="44"/>
        <v>-0.50000000000000044</v>
      </c>
      <c r="CH69" s="179">
        <f t="shared" si="76"/>
        <v>0.37931034482758619</v>
      </c>
      <c r="CI69" s="179">
        <f t="shared" si="75"/>
        <v>0.42</v>
      </c>
      <c r="CJ69" s="233">
        <f t="shared" si="45"/>
        <v>-4.0999999999999979</v>
      </c>
      <c r="CK69" s="179">
        <f t="shared" si="46"/>
        <v>0.22413793103448276</v>
      </c>
      <c r="CL69" s="179">
        <f t="shared" si="47"/>
        <v>0.18</v>
      </c>
      <c r="CM69" s="233">
        <f t="shared" si="48"/>
        <v>4.4000000000000012</v>
      </c>
      <c r="CN69" s="179">
        <f t="shared" si="49"/>
        <v>3.4482758620689655E-2</v>
      </c>
      <c r="CO69" s="179">
        <f t="shared" si="50"/>
        <v>0.04</v>
      </c>
      <c r="CP69" s="233">
        <f t="shared" si="51"/>
        <v>-0.59999999999999987</v>
      </c>
      <c r="CR69" s="179">
        <f t="shared" si="52"/>
        <v>8.3051930272884916E-3</v>
      </c>
      <c r="CS69" s="179">
        <f t="shared" si="53"/>
        <v>1.0342541436464089E-2</v>
      </c>
      <c r="CT69" s="233">
        <f t="shared" si="54"/>
        <v>-0.2</v>
      </c>
      <c r="CU69" s="179">
        <f t="shared" si="55"/>
        <v>2.3911654649995437E-2</v>
      </c>
      <c r="CV69" s="179">
        <f t="shared" si="56"/>
        <v>2.2983425414364642E-2</v>
      </c>
      <c r="CW69" s="233">
        <f t="shared" si="57"/>
        <v>0.10000000000000009</v>
      </c>
      <c r="CX69" s="179">
        <f t="shared" si="58"/>
        <v>0.1657387971159989</v>
      </c>
      <c r="CY69" s="179">
        <f t="shared" si="59"/>
        <v>0.17834254143646408</v>
      </c>
      <c r="CZ69" s="233">
        <f t="shared" si="60"/>
        <v>-1.1999999999999984</v>
      </c>
      <c r="DA69" s="179">
        <f t="shared" si="61"/>
        <v>0.24062243314775941</v>
      </c>
      <c r="DB69" s="179">
        <f t="shared" si="62"/>
        <v>0.23849723756906077</v>
      </c>
      <c r="DC69" s="233">
        <f t="shared" si="63"/>
        <v>0.30000000000000027</v>
      </c>
      <c r="DD69" s="179">
        <f t="shared" si="64"/>
        <v>0.2691886465273341</v>
      </c>
      <c r="DE69" s="179">
        <f t="shared" si="65"/>
        <v>0.2665635359116022</v>
      </c>
      <c r="DF69" s="233">
        <f t="shared" si="66"/>
        <v>0.20000000000000018</v>
      </c>
      <c r="DG69" s="179">
        <f t="shared" si="67"/>
        <v>0.18951355297983025</v>
      </c>
      <c r="DH69" s="179">
        <f t="shared" si="68"/>
        <v>0.18744751381215469</v>
      </c>
      <c r="DI69" s="233">
        <f t="shared" si="69"/>
        <v>0.30000000000000027</v>
      </c>
      <c r="DJ69" s="179">
        <f t="shared" si="70"/>
        <v>0.10271972255179337</v>
      </c>
      <c r="DK69" s="179">
        <f t="shared" si="71"/>
        <v>9.5823204419889507E-2</v>
      </c>
      <c r="DL69" s="233">
        <f t="shared" si="72"/>
        <v>0.69999999999999929</v>
      </c>
      <c r="DM69" s="207">
        <v>0</v>
      </c>
    </row>
    <row r="70" spans="1:117">
      <c r="A70" s="99"/>
      <c r="B70" s="161">
        <v>66</v>
      </c>
      <c r="C70" s="156" t="s">
        <v>6</v>
      </c>
      <c r="D70" s="186">
        <v>8</v>
      </c>
      <c r="E70" s="162">
        <v>0</v>
      </c>
      <c r="F70" s="163">
        <f t="shared" ref="F70:F78" si="107">IFERROR(E70/AG70,0)</f>
        <v>0</v>
      </c>
      <c r="G70" s="165">
        <f t="shared" si="91"/>
        <v>0</v>
      </c>
      <c r="H70" s="186">
        <v>11</v>
      </c>
      <c r="I70" s="162">
        <v>0</v>
      </c>
      <c r="J70" s="163">
        <f t="shared" ref="J70:J78" si="108">IFERROR(I70/AG70,0)</f>
        <v>0</v>
      </c>
      <c r="K70" s="165">
        <f t="shared" si="92"/>
        <v>0</v>
      </c>
      <c r="L70" s="186">
        <v>1961</v>
      </c>
      <c r="M70" s="162">
        <v>10</v>
      </c>
      <c r="N70" s="163">
        <f t="shared" ref="N70:N78" si="109">IFERROR(M70/AG70,0)</f>
        <v>0.15625</v>
      </c>
      <c r="O70" s="165">
        <f t="shared" si="93"/>
        <v>5.0994390617032127E-3</v>
      </c>
      <c r="P70" s="186">
        <v>1465</v>
      </c>
      <c r="Q70" s="162">
        <v>16</v>
      </c>
      <c r="R70" s="163">
        <f t="shared" ref="R70:R78" si="110">IFERROR(Q70/AG70,0)</f>
        <v>0.25</v>
      </c>
      <c r="S70" s="165">
        <f t="shared" si="94"/>
        <v>1.0921501706484642E-2</v>
      </c>
      <c r="T70" s="186">
        <v>890</v>
      </c>
      <c r="U70" s="162">
        <v>21</v>
      </c>
      <c r="V70" s="163">
        <f t="shared" ref="V70:V78" si="111">IFERROR(U70/AG70,0)</f>
        <v>0.328125</v>
      </c>
      <c r="W70" s="165">
        <f t="shared" si="95"/>
        <v>2.359550561797753E-2</v>
      </c>
      <c r="X70" s="186">
        <v>464</v>
      </c>
      <c r="Y70" s="162">
        <v>14</v>
      </c>
      <c r="Z70" s="163">
        <f t="shared" ref="Z70:Z78" si="112">IFERROR(Y70/AG70,0)</f>
        <v>0.21875</v>
      </c>
      <c r="AA70" s="165">
        <f t="shared" si="96"/>
        <v>3.017241379310345E-2</v>
      </c>
      <c r="AB70" s="186">
        <v>206</v>
      </c>
      <c r="AC70" s="162">
        <v>3</v>
      </c>
      <c r="AD70" s="163">
        <f t="shared" ref="AD70:AD78" si="113">IFERROR(AC70/AG70,0)</f>
        <v>4.6875E-2</v>
      </c>
      <c r="AE70" s="165">
        <f t="shared" si="97"/>
        <v>1.4563106796116505E-2</v>
      </c>
      <c r="AF70" s="186">
        <f t="shared" ref="AF70:AF78" si="114">SUM(D70,H70,L70,P70,T70,X70,AB70)</f>
        <v>5005</v>
      </c>
      <c r="AG70" s="162">
        <f t="shared" si="89"/>
        <v>64</v>
      </c>
      <c r="AH70" s="163">
        <f t="shared" ref="AH70:AH78" si="115">IFERROR(AG70/AG70,0)</f>
        <v>1</v>
      </c>
      <c r="AI70" s="165">
        <f t="shared" si="98"/>
        <v>1.2787212787212787E-2</v>
      </c>
      <c r="AL70" s="161">
        <v>66</v>
      </c>
      <c r="AM70" s="156" t="s">
        <v>6</v>
      </c>
      <c r="AN70" s="186">
        <v>11</v>
      </c>
      <c r="AO70" s="162">
        <v>0</v>
      </c>
      <c r="AP70" s="163">
        <f t="shared" ref="AP70:AP78" si="116">IFERROR(AO70/BQ70,0)</f>
        <v>0</v>
      </c>
      <c r="AQ70" s="165">
        <f t="shared" si="99"/>
        <v>0</v>
      </c>
      <c r="AR70" s="186">
        <v>11</v>
      </c>
      <c r="AS70" s="162">
        <v>0</v>
      </c>
      <c r="AT70" s="163">
        <f t="shared" si="74"/>
        <v>0</v>
      </c>
      <c r="AU70" s="165">
        <f t="shared" si="100"/>
        <v>0</v>
      </c>
      <c r="AV70" s="186">
        <v>1995</v>
      </c>
      <c r="AW70" s="162">
        <v>7</v>
      </c>
      <c r="AX70" s="163">
        <f t="shared" ref="AX70:AX78" si="117">IFERROR(AW70/BQ70,0)</f>
        <v>0.1111111111111111</v>
      </c>
      <c r="AY70" s="165">
        <f t="shared" si="101"/>
        <v>3.5087719298245615E-3</v>
      </c>
      <c r="AZ70" s="186">
        <v>1310</v>
      </c>
      <c r="BA70" s="162">
        <v>16</v>
      </c>
      <c r="BB70" s="163">
        <f t="shared" ref="BB70:BB78" si="118">IFERROR(BA70/BQ70,0)</f>
        <v>0.25396825396825395</v>
      </c>
      <c r="BC70" s="165">
        <f t="shared" si="102"/>
        <v>1.2213740458015267E-2</v>
      </c>
      <c r="BD70" s="186">
        <v>799</v>
      </c>
      <c r="BE70" s="162">
        <v>25</v>
      </c>
      <c r="BF70" s="163">
        <f t="shared" ref="BF70:BF78" si="119">IFERROR(BE70/BQ70,0)</f>
        <v>0.3968253968253968</v>
      </c>
      <c r="BG70" s="165">
        <f t="shared" si="103"/>
        <v>3.1289111389236547E-2</v>
      </c>
      <c r="BH70" s="186">
        <v>447</v>
      </c>
      <c r="BI70" s="162">
        <v>9</v>
      </c>
      <c r="BJ70" s="163">
        <f t="shared" ref="BJ70:BJ78" si="120">IFERROR(BI70/BQ70,0)</f>
        <v>0.14285714285714285</v>
      </c>
      <c r="BK70" s="165">
        <f t="shared" si="104"/>
        <v>2.0134228187919462E-2</v>
      </c>
      <c r="BL70" s="186">
        <v>188</v>
      </c>
      <c r="BM70" s="162">
        <v>6</v>
      </c>
      <c r="BN70" s="163">
        <f t="shared" ref="BN70:BN78" si="121">IFERROR(BM70/BQ70,0)</f>
        <v>9.5238095238095233E-2</v>
      </c>
      <c r="BO70" s="165">
        <f t="shared" si="105"/>
        <v>3.1914893617021274E-2</v>
      </c>
      <c r="BP70" s="186">
        <f t="shared" ref="BP70:BQ78" si="122">SUM(AN70,AR70,AV70,AZ70,BD70,BH70,BL70)</f>
        <v>4761</v>
      </c>
      <c r="BQ70" s="162">
        <f t="shared" si="122"/>
        <v>63</v>
      </c>
      <c r="BR70" s="163">
        <f t="shared" ref="BR70:BR79" si="123">IFERROR(BQ70/BQ70,0)</f>
        <v>1</v>
      </c>
      <c r="BS70" s="165">
        <f t="shared" si="106"/>
        <v>1.3232514177693762E-2</v>
      </c>
      <c r="BT70" s="232">
        <v>66</v>
      </c>
      <c r="BU70" s="98" t="s">
        <v>6</v>
      </c>
      <c r="BV70" s="179">
        <f t="shared" ref="BV70:BV78" si="124">F70</f>
        <v>0</v>
      </c>
      <c r="BW70" s="179">
        <f t="shared" ref="BW70:BW78" si="125">AP70</f>
        <v>0</v>
      </c>
      <c r="BX70" s="233">
        <f t="shared" ref="BX70:BX78" si="126">(ROUND(BV70,3)-ROUND(BW70,3))*100</f>
        <v>0</v>
      </c>
      <c r="BY70" s="179">
        <f t="shared" ref="BY70:BY78" si="127">J70</f>
        <v>0</v>
      </c>
      <c r="BZ70" s="179">
        <f t="shared" ref="BZ70:BZ78" si="128">AT70</f>
        <v>0</v>
      </c>
      <c r="CA70" s="233">
        <f t="shared" ref="CA70:CA78" si="129">(ROUND(BY70,3)-ROUND(BZ70,3))*100</f>
        <v>0</v>
      </c>
      <c r="CB70" s="179">
        <f t="shared" ref="CB70:CB78" si="130">N70</f>
        <v>0.15625</v>
      </c>
      <c r="CC70" s="179">
        <f t="shared" ref="CC70:CC78" si="131">AX70</f>
        <v>0.1111111111111111</v>
      </c>
      <c r="CD70" s="233">
        <f t="shared" ref="CD70:CD78" si="132">(ROUND(CB70,3)-ROUND(CC70,3))*100</f>
        <v>4.5</v>
      </c>
      <c r="CE70" s="179">
        <f t="shared" ref="CE70:CE78" si="133">R70</f>
        <v>0.25</v>
      </c>
      <c r="CF70" s="179">
        <f t="shared" ref="CF70:CF78" si="134">BB70</f>
        <v>0.25396825396825395</v>
      </c>
      <c r="CG70" s="233">
        <f t="shared" ref="CG70:CG78" si="135">(ROUND(CE70,3)-ROUND(CF70,3))*100</f>
        <v>-0.40000000000000036</v>
      </c>
      <c r="CH70" s="179">
        <f t="shared" ref="CH70:CH78" si="136">V70</f>
        <v>0.328125</v>
      </c>
      <c r="CI70" s="179">
        <f t="shared" ref="CI70:CI78" si="137">BF70</f>
        <v>0.3968253968253968</v>
      </c>
      <c r="CJ70" s="233">
        <f t="shared" ref="CJ70:CJ78" si="138">(ROUND(CH70,3)-ROUND(CI70,3))*100</f>
        <v>-6.9</v>
      </c>
      <c r="CK70" s="179">
        <f t="shared" ref="CK70:CK78" si="139">Z70</f>
        <v>0.21875</v>
      </c>
      <c r="CL70" s="179">
        <f t="shared" ref="CL70:CL78" si="140">BJ70</f>
        <v>0.14285714285714285</v>
      </c>
      <c r="CM70" s="233">
        <f t="shared" ref="CM70:CM78" si="141">(ROUND(CK70,3)-ROUND(CL70,3))*100</f>
        <v>7.6000000000000014</v>
      </c>
      <c r="CN70" s="179">
        <f t="shared" ref="CN70:CN78" si="142">AD70</f>
        <v>4.6875E-2</v>
      </c>
      <c r="CO70" s="179">
        <f t="shared" ref="CO70:CO78" si="143">BN70</f>
        <v>9.5238095238095233E-2</v>
      </c>
      <c r="CP70" s="233">
        <f t="shared" ref="CP70:CP78" si="144">(ROUND(CN70,3)-ROUND(CO70,3))*100</f>
        <v>-4.8</v>
      </c>
      <c r="CR70" s="179">
        <f t="shared" ref="CR70:CR78" si="145">$F$79</f>
        <v>8.3051930272884916E-3</v>
      </c>
      <c r="CS70" s="179">
        <f t="shared" ref="CS70:CS78" si="146">$AP$79</f>
        <v>1.0342541436464089E-2</v>
      </c>
      <c r="CT70" s="233">
        <f t="shared" ref="CT70:CT78" si="147">(ROUND(CR70,3)-ROUND(CS70,3))*100</f>
        <v>-0.2</v>
      </c>
      <c r="CU70" s="179">
        <f t="shared" ref="CU70:CU78" si="148">$J$79</f>
        <v>2.3911654649995437E-2</v>
      </c>
      <c r="CV70" s="179">
        <f t="shared" ref="CV70:CV78" si="149">$AT$79</f>
        <v>2.2983425414364642E-2</v>
      </c>
      <c r="CW70" s="233">
        <f t="shared" ref="CW70:CW78" si="150">(ROUND(CU70,3)-ROUND(CV70,3))*100</f>
        <v>0.10000000000000009</v>
      </c>
      <c r="CX70" s="179">
        <f t="shared" ref="CX70:CX78" si="151">$N$79</f>
        <v>0.1657387971159989</v>
      </c>
      <c r="CY70" s="179">
        <f t="shared" ref="CY70:CY78" si="152">$AX$79</f>
        <v>0.17834254143646408</v>
      </c>
      <c r="CZ70" s="233">
        <f t="shared" ref="CZ70:CZ78" si="153">(ROUND(CX70,3)-ROUND(CY70,3))*100</f>
        <v>-1.1999999999999984</v>
      </c>
      <c r="DA70" s="179">
        <f t="shared" ref="DA70:DA78" si="154">$R$79</f>
        <v>0.24062243314775941</v>
      </c>
      <c r="DB70" s="179">
        <f t="shared" ref="DB70:DB78" si="155">$BB$79</f>
        <v>0.23849723756906077</v>
      </c>
      <c r="DC70" s="233">
        <f t="shared" ref="DC70:DC78" si="156">(ROUND(DA70,3)-ROUND(DB70,3))*100</f>
        <v>0.30000000000000027</v>
      </c>
      <c r="DD70" s="179">
        <f t="shared" ref="DD70:DD78" si="157">$V$79</f>
        <v>0.2691886465273341</v>
      </c>
      <c r="DE70" s="179">
        <f t="shared" ref="DE70:DE78" si="158">$BF$79</f>
        <v>0.2665635359116022</v>
      </c>
      <c r="DF70" s="233">
        <f t="shared" ref="DF70:DF78" si="159">(ROUND(DD70,3)-ROUND(DE70,3))*100</f>
        <v>0.20000000000000018</v>
      </c>
      <c r="DG70" s="179">
        <f t="shared" ref="DG70:DG78" si="160">$Z$79</f>
        <v>0.18951355297983025</v>
      </c>
      <c r="DH70" s="179">
        <f t="shared" ref="DH70:DH78" si="161">$BJ$79</f>
        <v>0.18744751381215469</v>
      </c>
      <c r="DI70" s="233">
        <f t="shared" ref="DI70:DI78" si="162">(ROUND(DG70,3)-ROUND(DH70,3))*100</f>
        <v>0.30000000000000027</v>
      </c>
      <c r="DJ70" s="179">
        <f t="shared" ref="DJ70:DJ78" si="163">$AD$79</f>
        <v>0.10271972255179337</v>
      </c>
      <c r="DK70" s="179">
        <f t="shared" ref="DK70:DK78" si="164">$BN$79</f>
        <v>9.5823204419889507E-2</v>
      </c>
      <c r="DL70" s="233">
        <f t="shared" ref="DL70:DL78" si="165">(ROUND(DJ70,3)-ROUND(DK70,3))*100</f>
        <v>0.69999999999999929</v>
      </c>
      <c r="DM70" s="207">
        <v>0</v>
      </c>
    </row>
    <row r="71" spans="1:117">
      <c r="A71" s="99"/>
      <c r="B71" s="161">
        <v>67</v>
      </c>
      <c r="C71" s="156" t="s">
        <v>7</v>
      </c>
      <c r="D71" s="187">
        <v>17</v>
      </c>
      <c r="E71" s="145">
        <v>1</v>
      </c>
      <c r="F71" s="163">
        <f t="shared" si="107"/>
        <v>1.8518518518518517E-2</v>
      </c>
      <c r="G71" s="165">
        <f t="shared" si="91"/>
        <v>5.8823529411764705E-2</v>
      </c>
      <c r="H71" s="187">
        <v>35</v>
      </c>
      <c r="I71" s="145">
        <v>3</v>
      </c>
      <c r="J71" s="163">
        <f t="shared" si="108"/>
        <v>5.5555555555555552E-2</v>
      </c>
      <c r="K71" s="165">
        <f t="shared" si="92"/>
        <v>8.5714285714285715E-2</v>
      </c>
      <c r="L71" s="187">
        <v>756</v>
      </c>
      <c r="M71" s="145">
        <v>11</v>
      </c>
      <c r="N71" s="163">
        <f t="shared" si="109"/>
        <v>0.20370370370370369</v>
      </c>
      <c r="O71" s="165">
        <f t="shared" si="93"/>
        <v>1.4550264550264549E-2</v>
      </c>
      <c r="P71" s="187">
        <v>597</v>
      </c>
      <c r="Q71" s="145">
        <v>9</v>
      </c>
      <c r="R71" s="163">
        <f t="shared" si="110"/>
        <v>0.16666666666666666</v>
      </c>
      <c r="S71" s="165">
        <f t="shared" si="94"/>
        <v>1.507537688442211E-2</v>
      </c>
      <c r="T71" s="187">
        <v>395</v>
      </c>
      <c r="U71" s="145">
        <v>11</v>
      </c>
      <c r="V71" s="163">
        <f t="shared" si="111"/>
        <v>0.20370370370370369</v>
      </c>
      <c r="W71" s="165">
        <f t="shared" si="95"/>
        <v>2.7848101265822784E-2</v>
      </c>
      <c r="X71" s="187">
        <v>258</v>
      </c>
      <c r="Y71" s="145">
        <v>12</v>
      </c>
      <c r="Z71" s="163">
        <f t="shared" si="112"/>
        <v>0.22222222222222221</v>
      </c>
      <c r="AA71" s="165">
        <f t="shared" si="96"/>
        <v>4.6511627906976744E-2</v>
      </c>
      <c r="AB71" s="187">
        <v>119</v>
      </c>
      <c r="AC71" s="145">
        <v>7</v>
      </c>
      <c r="AD71" s="163">
        <f t="shared" si="113"/>
        <v>0.12962962962962962</v>
      </c>
      <c r="AE71" s="165">
        <f t="shared" si="97"/>
        <v>5.8823529411764705E-2</v>
      </c>
      <c r="AF71" s="187">
        <f t="shared" si="114"/>
        <v>2177</v>
      </c>
      <c r="AG71" s="145">
        <f t="shared" si="89"/>
        <v>54</v>
      </c>
      <c r="AH71" s="163">
        <f t="shared" si="115"/>
        <v>1</v>
      </c>
      <c r="AI71" s="165">
        <f t="shared" si="98"/>
        <v>2.480477721635278E-2</v>
      </c>
      <c r="AL71" s="161">
        <v>67</v>
      </c>
      <c r="AM71" s="156" t="s">
        <v>7</v>
      </c>
      <c r="AN71" s="187">
        <v>20</v>
      </c>
      <c r="AO71" s="145">
        <v>1</v>
      </c>
      <c r="AP71" s="163">
        <f t="shared" si="116"/>
        <v>1.4705882352941176E-2</v>
      </c>
      <c r="AQ71" s="165">
        <f t="shared" si="99"/>
        <v>0.05</v>
      </c>
      <c r="AR71" s="187">
        <v>42</v>
      </c>
      <c r="AS71" s="145">
        <v>3</v>
      </c>
      <c r="AT71" s="163">
        <f t="shared" ref="AT71:AT78" si="166">IFERROR(AS71/BQ71,0)</f>
        <v>4.4117647058823532E-2</v>
      </c>
      <c r="AU71" s="165">
        <f t="shared" si="100"/>
        <v>7.1428571428571425E-2</v>
      </c>
      <c r="AV71" s="187">
        <v>719</v>
      </c>
      <c r="AW71" s="145">
        <v>14</v>
      </c>
      <c r="AX71" s="163">
        <f t="shared" si="117"/>
        <v>0.20588235294117646</v>
      </c>
      <c r="AY71" s="165">
        <f t="shared" si="101"/>
        <v>1.9471488178025034E-2</v>
      </c>
      <c r="AZ71" s="187">
        <v>558</v>
      </c>
      <c r="BA71" s="145">
        <v>14</v>
      </c>
      <c r="BB71" s="163">
        <f t="shared" si="118"/>
        <v>0.20588235294117646</v>
      </c>
      <c r="BC71" s="165">
        <f t="shared" si="102"/>
        <v>2.5089605734767026E-2</v>
      </c>
      <c r="BD71" s="187">
        <v>407</v>
      </c>
      <c r="BE71" s="145">
        <v>13</v>
      </c>
      <c r="BF71" s="163">
        <f t="shared" si="119"/>
        <v>0.19117647058823528</v>
      </c>
      <c r="BG71" s="165">
        <f t="shared" si="103"/>
        <v>3.1941031941031942E-2</v>
      </c>
      <c r="BH71" s="187">
        <v>247</v>
      </c>
      <c r="BI71" s="145">
        <v>15</v>
      </c>
      <c r="BJ71" s="163">
        <f t="shared" si="120"/>
        <v>0.22058823529411764</v>
      </c>
      <c r="BK71" s="165">
        <f t="shared" si="104"/>
        <v>6.0728744939271252E-2</v>
      </c>
      <c r="BL71" s="187">
        <v>114</v>
      </c>
      <c r="BM71" s="145">
        <v>8</v>
      </c>
      <c r="BN71" s="163">
        <f t="shared" si="121"/>
        <v>0.11764705882352941</v>
      </c>
      <c r="BO71" s="165">
        <f t="shared" si="105"/>
        <v>7.0175438596491224E-2</v>
      </c>
      <c r="BP71" s="187">
        <f t="shared" si="122"/>
        <v>2107</v>
      </c>
      <c r="BQ71" s="145">
        <f t="shared" si="122"/>
        <v>68</v>
      </c>
      <c r="BR71" s="163">
        <f t="shared" si="123"/>
        <v>1</v>
      </c>
      <c r="BS71" s="165">
        <f t="shared" si="106"/>
        <v>3.2273374466065499E-2</v>
      </c>
      <c r="BT71" s="232">
        <v>67</v>
      </c>
      <c r="BU71" s="98" t="s">
        <v>7</v>
      </c>
      <c r="BV71" s="179">
        <f t="shared" si="124"/>
        <v>1.8518518518518517E-2</v>
      </c>
      <c r="BW71" s="179">
        <f t="shared" si="125"/>
        <v>1.4705882352941176E-2</v>
      </c>
      <c r="BX71" s="233">
        <f t="shared" si="126"/>
        <v>0.4</v>
      </c>
      <c r="BY71" s="179">
        <f t="shared" si="127"/>
        <v>5.5555555555555552E-2</v>
      </c>
      <c r="BZ71" s="179">
        <f t="shared" si="128"/>
        <v>4.4117647058823532E-2</v>
      </c>
      <c r="CA71" s="233">
        <f t="shared" si="129"/>
        <v>1.2000000000000004</v>
      </c>
      <c r="CB71" s="179">
        <f t="shared" si="130"/>
        <v>0.20370370370370369</v>
      </c>
      <c r="CC71" s="179">
        <f t="shared" si="131"/>
        <v>0.20588235294117646</v>
      </c>
      <c r="CD71" s="233">
        <f t="shared" si="132"/>
        <v>-0.20000000000000018</v>
      </c>
      <c r="CE71" s="179">
        <f t="shared" si="133"/>
        <v>0.16666666666666666</v>
      </c>
      <c r="CF71" s="179">
        <f t="shared" si="134"/>
        <v>0.20588235294117646</v>
      </c>
      <c r="CG71" s="233">
        <f t="shared" si="135"/>
        <v>-3.8999999999999977</v>
      </c>
      <c r="CH71" s="179">
        <f t="shared" si="136"/>
        <v>0.20370370370370369</v>
      </c>
      <c r="CI71" s="179">
        <f t="shared" si="137"/>
        <v>0.19117647058823528</v>
      </c>
      <c r="CJ71" s="233">
        <f t="shared" si="138"/>
        <v>1.2999999999999985</v>
      </c>
      <c r="CK71" s="179">
        <f t="shared" si="139"/>
        <v>0.22222222222222221</v>
      </c>
      <c r="CL71" s="179">
        <f t="shared" si="140"/>
        <v>0.22058823529411764</v>
      </c>
      <c r="CM71" s="233">
        <f t="shared" si="141"/>
        <v>0.10000000000000009</v>
      </c>
      <c r="CN71" s="179">
        <f t="shared" si="142"/>
        <v>0.12962962962962962</v>
      </c>
      <c r="CO71" s="179">
        <f t="shared" si="143"/>
        <v>0.11764705882352941</v>
      </c>
      <c r="CP71" s="233">
        <f t="shared" si="144"/>
        <v>1.2000000000000011</v>
      </c>
      <c r="CR71" s="179">
        <f t="shared" si="145"/>
        <v>8.3051930272884916E-3</v>
      </c>
      <c r="CS71" s="179">
        <f t="shared" si="146"/>
        <v>1.0342541436464089E-2</v>
      </c>
      <c r="CT71" s="233">
        <f t="shared" si="147"/>
        <v>-0.2</v>
      </c>
      <c r="CU71" s="179">
        <f t="shared" si="148"/>
        <v>2.3911654649995437E-2</v>
      </c>
      <c r="CV71" s="179">
        <f t="shared" si="149"/>
        <v>2.2983425414364642E-2</v>
      </c>
      <c r="CW71" s="233">
        <f t="shared" si="150"/>
        <v>0.10000000000000009</v>
      </c>
      <c r="CX71" s="179">
        <f t="shared" si="151"/>
        <v>0.1657387971159989</v>
      </c>
      <c r="CY71" s="179">
        <f t="shared" si="152"/>
        <v>0.17834254143646408</v>
      </c>
      <c r="CZ71" s="233">
        <f t="shared" si="153"/>
        <v>-1.1999999999999984</v>
      </c>
      <c r="DA71" s="179">
        <f t="shared" si="154"/>
        <v>0.24062243314775941</v>
      </c>
      <c r="DB71" s="179">
        <f t="shared" si="155"/>
        <v>0.23849723756906077</v>
      </c>
      <c r="DC71" s="233">
        <f t="shared" si="156"/>
        <v>0.30000000000000027</v>
      </c>
      <c r="DD71" s="179">
        <f t="shared" si="157"/>
        <v>0.2691886465273341</v>
      </c>
      <c r="DE71" s="179">
        <f t="shared" si="158"/>
        <v>0.2665635359116022</v>
      </c>
      <c r="DF71" s="233">
        <f t="shared" si="159"/>
        <v>0.20000000000000018</v>
      </c>
      <c r="DG71" s="179">
        <f t="shared" si="160"/>
        <v>0.18951355297983025</v>
      </c>
      <c r="DH71" s="179">
        <f t="shared" si="161"/>
        <v>0.18744751381215469</v>
      </c>
      <c r="DI71" s="233">
        <f t="shared" si="162"/>
        <v>0.30000000000000027</v>
      </c>
      <c r="DJ71" s="179">
        <f t="shared" si="163"/>
        <v>0.10271972255179337</v>
      </c>
      <c r="DK71" s="179">
        <f t="shared" si="164"/>
        <v>9.5823204419889507E-2</v>
      </c>
      <c r="DL71" s="233">
        <f t="shared" si="165"/>
        <v>0.69999999999999929</v>
      </c>
      <c r="DM71" s="207">
        <v>0</v>
      </c>
    </row>
    <row r="72" spans="1:117">
      <c r="A72" s="99"/>
      <c r="B72" s="161">
        <v>68</v>
      </c>
      <c r="C72" s="156" t="s">
        <v>53</v>
      </c>
      <c r="D72" s="185">
        <v>14</v>
      </c>
      <c r="E72" s="166">
        <v>3</v>
      </c>
      <c r="F72" s="163">
        <f t="shared" si="107"/>
        <v>4.8387096774193547E-2</v>
      </c>
      <c r="G72" s="165">
        <f t="shared" si="91"/>
        <v>0.21428571428571427</v>
      </c>
      <c r="H72" s="185">
        <v>32</v>
      </c>
      <c r="I72" s="166">
        <v>1</v>
      </c>
      <c r="J72" s="163">
        <f t="shared" si="108"/>
        <v>1.6129032258064516E-2</v>
      </c>
      <c r="K72" s="165">
        <f t="shared" si="92"/>
        <v>3.125E-2</v>
      </c>
      <c r="L72" s="185">
        <v>993</v>
      </c>
      <c r="M72" s="166">
        <v>14</v>
      </c>
      <c r="N72" s="163">
        <f t="shared" si="109"/>
        <v>0.22580645161290322</v>
      </c>
      <c r="O72" s="165">
        <f t="shared" si="93"/>
        <v>1.4098690835850957E-2</v>
      </c>
      <c r="P72" s="185">
        <v>827</v>
      </c>
      <c r="Q72" s="166">
        <v>6</v>
      </c>
      <c r="R72" s="163">
        <f t="shared" si="110"/>
        <v>9.6774193548387094E-2</v>
      </c>
      <c r="S72" s="165">
        <f t="shared" si="94"/>
        <v>7.2551390568319227E-3</v>
      </c>
      <c r="T72" s="185">
        <v>613</v>
      </c>
      <c r="U72" s="166">
        <v>19</v>
      </c>
      <c r="V72" s="163">
        <f t="shared" si="111"/>
        <v>0.30645161290322581</v>
      </c>
      <c r="W72" s="165">
        <f t="shared" si="95"/>
        <v>3.0995106035889071E-2</v>
      </c>
      <c r="X72" s="185">
        <v>317</v>
      </c>
      <c r="Y72" s="166">
        <v>12</v>
      </c>
      <c r="Z72" s="163">
        <f t="shared" si="112"/>
        <v>0.19354838709677419</v>
      </c>
      <c r="AA72" s="165">
        <f t="shared" si="96"/>
        <v>3.7854889589905363E-2</v>
      </c>
      <c r="AB72" s="185">
        <v>127</v>
      </c>
      <c r="AC72" s="166">
        <v>7</v>
      </c>
      <c r="AD72" s="163">
        <f t="shared" si="113"/>
        <v>0.11290322580645161</v>
      </c>
      <c r="AE72" s="165">
        <f t="shared" si="97"/>
        <v>5.5118110236220472E-2</v>
      </c>
      <c r="AF72" s="185">
        <f t="shared" si="114"/>
        <v>2923</v>
      </c>
      <c r="AG72" s="166">
        <f t="shared" si="89"/>
        <v>62</v>
      </c>
      <c r="AH72" s="163">
        <f t="shared" si="115"/>
        <v>1</v>
      </c>
      <c r="AI72" s="165">
        <f t="shared" si="98"/>
        <v>2.1211084502223743E-2</v>
      </c>
      <c r="AL72" s="161">
        <v>68</v>
      </c>
      <c r="AM72" s="156" t="s">
        <v>53</v>
      </c>
      <c r="AN72" s="185">
        <v>16</v>
      </c>
      <c r="AO72" s="166">
        <v>3</v>
      </c>
      <c r="AP72" s="163">
        <f t="shared" si="116"/>
        <v>4.2857142857142858E-2</v>
      </c>
      <c r="AQ72" s="165">
        <f t="shared" si="99"/>
        <v>0.1875</v>
      </c>
      <c r="AR72" s="185">
        <v>40</v>
      </c>
      <c r="AS72" s="166">
        <v>1</v>
      </c>
      <c r="AT72" s="163">
        <f t="shared" si="166"/>
        <v>1.4285714285714285E-2</v>
      </c>
      <c r="AU72" s="165">
        <f t="shared" si="100"/>
        <v>2.5000000000000001E-2</v>
      </c>
      <c r="AV72" s="185">
        <v>963</v>
      </c>
      <c r="AW72" s="166">
        <v>13</v>
      </c>
      <c r="AX72" s="163">
        <f t="shared" si="117"/>
        <v>0.18571428571428572</v>
      </c>
      <c r="AY72" s="165">
        <f t="shared" si="101"/>
        <v>1.3499480789200415E-2</v>
      </c>
      <c r="AZ72" s="185">
        <v>852</v>
      </c>
      <c r="BA72" s="166">
        <v>11</v>
      </c>
      <c r="BB72" s="163">
        <f t="shared" si="118"/>
        <v>0.15714285714285714</v>
      </c>
      <c r="BC72" s="165">
        <f t="shared" si="102"/>
        <v>1.2910798122065728E-2</v>
      </c>
      <c r="BD72" s="185">
        <v>560</v>
      </c>
      <c r="BE72" s="166">
        <v>23</v>
      </c>
      <c r="BF72" s="163">
        <f t="shared" si="119"/>
        <v>0.32857142857142857</v>
      </c>
      <c r="BG72" s="165">
        <f t="shared" si="103"/>
        <v>4.1071428571428571E-2</v>
      </c>
      <c r="BH72" s="185">
        <v>302</v>
      </c>
      <c r="BI72" s="166">
        <v>14</v>
      </c>
      <c r="BJ72" s="163">
        <f t="shared" si="120"/>
        <v>0.2</v>
      </c>
      <c r="BK72" s="165">
        <f t="shared" si="104"/>
        <v>4.6357615894039736E-2</v>
      </c>
      <c r="BL72" s="185">
        <v>120</v>
      </c>
      <c r="BM72" s="166">
        <v>5</v>
      </c>
      <c r="BN72" s="163">
        <f t="shared" si="121"/>
        <v>7.1428571428571425E-2</v>
      </c>
      <c r="BO72" s="165">
        <f t="shared" si="105"/>
        <v>4.1666666666666664E-2</v>
      </c>
      <c r="BP72" s="185">
        <f t="shared" si="122"/>
        <v>2853</v>
      </c>
      <c r="BQ72" s="166">
        <f t="shared" si="122"/>
        <v>70</v>
      </c>
      <c r="BR72" s="163">
        <f t="shared" si="123"/>
        <v>1</v>
      </c>
      <c r="BS72" s="165">
        <f t="shared" si="106"/>
        <v>2.4535576586049771E-2</v>
      </c>
      <c r="BT72" s="232">
        <v>68</v>
      </c>
      <c r="BU72" s="98" t="s">
        <v>53</v>
      </c>
      <c r="BV72" s="179">
        <f t="shared" si="124"/>
        <v>4.8387096774193547E-2</v>
      </c>
      <c r="BW72" s="179">
        <f t="shared" si="125"/>
        <v>4.2857142857142858E-2</v>
      </c>
      <c r="BX72" s="233">
        <f t="shared" si="126"/>
        <v>0.50000000000000044</v>
      </c>
      <c r="BY72" s="179">
        <f t="shared" si="127"/>
        <v>1.6129032258064516E-2</v>
      </c>
      <c r="BZ72" s="179">
        <f t="shared" si="128"/>
        <v>1.4285714285714285E-2</v>
      </c>
      <c r="CA72" s="233">
        <f t="shared" si="129"/>
        <v>0.2</v>
      </c>
      <c r="CB72" s="179">
        <f t="shared" si="130"/>
        <v>0.22580645161290322</v>
      </c>
      <c r="CC72" s="179">
        <f t="shared" si="131"/>
        <v>0.18571428571428572</v>
      </c>
      <c r="CD72" s="233">
        <f t="shared" si="132"/>
        <v>4.0000000000000009</v>
      </c>
      <c r="CE72" s="179">
        <f t="shared" si="133"/>
        <v>9.6774193548387094E-2</v>
      </c>
      <c r="CF72" s="179">
        <f t="shared" si="134"/>
        <v>0.15714285714285714</v>
      </c>
      <c r="CG72" s="233">
        <f t="shared" si="135"/>
        <v>-6</v>
      </c>
      <c r="CH72" s="179">
        <f t="shared" si="136"/>
        <v>0.30645161290322581</v>
      </c>
      <c r="CI72" s="179">
        <f t="shared" si="137"/>
        <v>0.32857142857142857</v>
      </c>
      <c r="CJ72" s="233">
        <f t="shared" si="138"/>
        <v>-2.300000000000002</v>
      </c>
      <c r="CK72" s="179">
        <f t="shared" si="139"/>
        <v>0.19354838709677419</v>
      </c>
      <c r="CL72" s="179">
        <f t="shared" si="140"/>
        <v>0.2</v>
      </c>
      <c r="CM72" s="233">
        <f t="shared" si="141"/>
        <v>-0.60000000000000053</v>
      </c>
      <c r="CN72" s="179">
        <f t="shared" si="142"/>
        <v>0.11290322580645161</v>
      </c>
      <c r="CO72" s="179">
        <f t="shared" si="143"/>
        <v>7.1428571428571425E-2</v>
      </c>
      <c r="CP72" s="233">
        <f t="shared" si="144"/>
        <v>4.2000000000000011</v>
      </c>
      <c r="CR72" s="179">
        <f t="shared" si="145"/>
        <v>8.3051930272884916E-3</v>
      </c>
      <c r="CS72" s="179">
        <f t="shared" si="146"/>
        <v>1.0342541436464089E-2</v>
      </c>
      <c r="CT72" s="233">
        <f t="shared" si="147"/>
        <v>-0.2</v>
      </c>
      <c r="CU72" s="179">
        <f t="shared" si="148"/>
        <v>2.3911654649995437E-2</v>
      </c>
      <c r="CV72" s="179">
        <f t="shared" si="149"/>
        <v>2.2983425414364642E-2</v>
      </c>
      <c r="CW72" s="233">
        <f t="shared" si="150"/>
        <v>0.10000000000000009</v>
      </c>
      <c r="CX72" s="179">
        <f t="shared" si="151"/>
        <v>0.1657387971159989</v>
      </c>
      <c r="CY72" s="179">
        <f t="shared" si="152"/>
        <v>0.17834254143646408</v>
      </c>
      <c r="CZ72" s="233">
        <f t="shared" si="153"/>
        <v>-1.1999999999999984</v>
      </c>
      <c r="DA72" s="179">
        <f t="shared" si="154"/>
        <v>0.24062243314775941</v>
      </c>
      <c r="DB72" s="179">
        <f t="shared" si="155"/>
        <v>0.23849723756906077</v>
      </c>
      <c r="DC72" s="233">
        <f t="shared" si="156"/>
        <v>0.30000000000000027</v>
      </c>
      <c r="DD72" s="179">
        <f t="shared" si="157"/>
        <v>0.2691886465273341</v>
      </c>
      <c r="DE72" s="179">
        <f t="shared" si="158"/>
        <v>0.2665635359116022</v>
      </c>
      <c r="DF72" s="233">
        <f t="shared" si="159"/>
        <v>0.20000000000000018</v>
      </c>
      <c r="DG72" s="179">
        <f t="shared" si="160"/>
        <v>0.18951355297983025</v>
      </c>
      <c r="DH72" s="179">
        <f t="shared" si="161"/>
        <v>0.18744751381215469</v>
      </c>
      <c r="DI72" s="233">
        <f t="shared" si="162"/>
        <v>0.30000000000000027</v>
      </c>
      <c r="DJ72" s="179">
        <f t="shared" si="163"/>
        <v>0.10271972255179337</v>
      </c>
      <c r="DK72" s="179">
        <f t="shared" si="164"/>
        <v>9.5823204419889507E-2</v>
      </c>
      <c r="DL72" s="233">
        <f t="shared" si="165"/>
        <v>0.69999999999999929</v>
      </c>
      <c r="DM72" s="207">
        <v>0</v>
      </c>
    </row>
    <row r="73" spans="1:117">
      <c r="A73" s="99"/>
      <c r="B73" s="161">
        <v>69</v>
      </c>
      <c r="C73" s="156" t="s">
        <v>54</v>
      </c>
      <c r="D73" s="186">
        <v>23</v>
      </c>
      <c r="E73" s="162">
        <v>4</v>
      </c>
      <c r="F73" s="163">
        <f t="shared" si="107"/>
        <v>2.3121387283236993E-2</v>
      </c>
      <c r="G73" s="165">
        <f t="shared" si="91"/>
        <v>0.17391304347826086</v>
      </c>
      <c r="H73" s="186">
        <v>57</v>
      </c>
      <c r="I73" s="162">
        <v>4</v>
      </c>
      <c r="J73" s="163">
        <f t="shared" si="108"/>
        <v>2.3121387283236993E-2</v>
      </c>
      <c r="K73" s="165">
        <f t="shared" si="92"/>
        <v>7.0175438596491224E-2</v>
      </c>
      <c r="L73" s="186">
        <v>2794</v>
      </c>
      <c r="M73" s="162">
        <v>43</v>
      </c>
      <c r="N73" s="163">
        <f t="shared" si="109"/>
        <v>0.24855491329479767</v>
      </c>
      <c r="O73" s="165">
        <f t="shared" si="93"/>
        <v>1.5390121689334287E-2</v>
      </c>
      <c r="P73" s="186">
        <v>2021</v>
      </c>
      <c r="Q73" s="162">
        <v>42</v>
      </c>
      <c r="R73" s="163">
        <f t="shared" si="110"/>
        <v>0.24277456647398843</v>
      </c>
      <c r="S73" s="165">
        <f t="shared" si="94"/>
        <v>2.0781791192478971E-2</v>
      </c>
      <c r="T73" s="186">
        <v>1088</v>
      </c>
      <c r="U73" s="162">
        <v>34</v>
      </c>
      <c r="V73" s="163">
        <f t="shared" si="111"/>
        <v>0.19653179190751446</v>
      </c>
      <c r="W73" s="165">
        <f t="shared" si="95"/>
        <v>3.125E-2</v>
      </c>
      <c r="X73" s="186">
        <v>620</v>
      </c>
      <c r="Y73" s="162">
        <v>25</v>
      </c>
      <c r="Z73" s="163">
        <f t="shared" si="112"/>
        <v>0.14450867052023122</v>
      </c>
      <c r="AA73" s="165">
        <f t="shared" si="96"/>
        <v>4.0322580645161289E-2</v>
      </c>
      <c r="AB73" s="186">
        <v>238</v>
      </c>
      <c r="AC73" s="162">
        <v>21</v>
      </c>
      <c r="AD73" s="163">
        <f t="shared" si="113"/>
        <v>0.12138728323699421</v>
      </c>
      <c r="AE73" s="165">
        <f t="shared" si="97"/>
        <v>8.8235294117647065E-2</v>
      </c>
      <c r="AF73" s="186">
        <f t="shared" si="114"/>
        <v>6841</v>
      </c>
      <c r="AG73" s="162">
        <f t="shared" si="21"/>
        <v>173</v>
      </c>
      <c r="AH73" s="163">
        <f t="shared" si="115"/>
        <v>1</v>
      </c>
      <c r="AI73" s="165">
        <f t="shared" si="98"/>
        <v>2.5288700482385615E-2</v>
      </c>
      <c r="AL73" s="161">
        <v>69</v>
      </c>
      <c r="AM73" s="156" t="s">
        <v>54</v>
      </c>
      <c r="AN73" s="186">
        <v>25</v>
      </c>
      <c r="AO73" s="162">
        <v>4</v>
      </c>
      <c r="AP73" s="163">
        <f t="shared" si="116"/>
        <v>2.5806451612903226E-2</v>
      </c>
      <c r="AQ73" s="165">
        <f t="shared" si="99"/>
        <v>0.16</v>
      </c>
      <c r="AR73" s="186">
        <v>52</v>
      </c>
      <c r="AS73" s="162">
        <v>5</v>
      </c>
      <c r="AT73" s="163">
        <f t="shared" si="166"/>
        <v>3.2258064516129031E-2</v>
      </c>
      <c r="AU73" s="165">
        <f t="shared" si="100"/>
        <v>9.6153846153846159E-2</v>
      </c>
      <c r="AV73" s="186">
        <v>2745</v>
      </c>
      <c r="AW73" s="162">
        <v>39</v>
      </c>
      <c r="AX73" s="163">
        <f t="shared" si="117"/>
        <v>0.25161290322580643</v>
      </c>
      <c r="AY73" s="165">
        <f t="shared" si="101"/>
        <v>1.4207650273224045E-2</v>
      </c>
      <c r="AZ73" s="186">
        <v>1780</v>
      </c>
      <c r="BA73" s="162">
        <v>29</v>
      </c>
      <c r="BB73" s="163">
        <f t="shared" si="118"/>
        <v>0.18709677419354839</v>
      </c>
      <c r="BC73" s="165">
        <f t="shared" si="102"/>
        <v>1.6292134831460674E-2</v>
      </c>
      <c r="BD73" s="186">
        <v>1040</v>
      </c>
      <c r="BE73" s="162">
        <v>33</v>
      </c>
      <c r="BF73" s="163">
        <f t="shared" si="119"/>
        <v>0.2129032258064516</v>
      </c>
      <c r="BG73" s="165">
        <f t="shared" si="103"/>
        <v>3.1730769230769229E-2</v>
      </c>
      <c r="BH73" s="186">
        <v>601</v>
      </c>
      <c r="BI73" s="162">
        <v>26</v>
      </c>
      <c r="BJ73" s="163">
        <f t="shared" si="120"/>
        <v>0.16774193548387098</v>
      </c>
      <c r="BK73" s="165">
        <f t="shared" si="104"/>
        <v>4.3261231281198007E-2</v>
      </c>
      <c r="BL73" s="186">
        <v>210</v>
      </c>
      <c r="BM73" s="162">
        <v>19</v>
      </c>
      <c r="BN73" s="163">
        <f t="shared" si="121"/>
        <v>0.12258064516129032</v>
      </c>
      <c r="BO73" s="165">
        <f t="shared" si="105"/>
        <v>9.0476190476190474E-2</v>
      </c>
      <c r="BP73" s="186">
        <f t="shared" si="122"/>
        <v>6453</v>
      </c>
      <c r="BQ73" s="162">
        <f t="shared" si="122"/>
        <v>155</v>
      </c>
      <c r="BR73" s="163">
        <f t="shared" si="123"/>
        <v>1</v>
      </c>
      <c r="BS73" s="165">
        <f t="shared" si="106"/>
        <v>2.4019835735316908E-2</v>
      </c>
      <c r="BT73" s="232">
        <v>69</v>
      </c>
      <c r="BU73" s="98" t="s">
        <v>54</v>
      </c>
      <c r="BV73" s="179">
        <f t="shared" si="124"/>
        <v>2.3121387283236993E-2</v>
      </c>
      <c r="BW73" s="179">
        <f t="shared" si="125"/>
        <v>2.5806451612903226E-2</v>
      </c>
      <c r="BX73" s="233">
        <f t="shared" si="126"/>
        <v>-0.29999999999999993</v>
      </c>
      <c r="BY73" s="179">
        <f t="shared" si="127"/>
        <v>2.3121387283236993E-2</v>
      </c>
      <c r="BZ73" s="179">
        <f t="shared" si="128"/>
        <v>3.2258064516129031E-2</v>
      </c>
      <c r="CA73" s="233">
        <f t="shared" si="129"/>
        <v>-0.90000000000000013</v>
      </c>
      <c r="CB73" s="179">
        <f t="shared" si="130"/>
        <v>0.24855491329479767</v>
      </c>
      <c r="CC73" s="179">
        <f t="shared" si="131"/>
        <v>0.25161290322580643</v>
      </c>
      <c r="CD73" s="233">
        <f t="shared" si="132"/>
        <v>-0.30000000000000027</v>
      </c>
      <c r="CE73" s="179">
        <f t="shared" si="133"/>
        <v>0.24277456647398843</v>
      </c>
      <c r="CF73" s="179">
        <f t="shared" si="134"/>
        <v>0.18709677419354839</v>
      </c>
      <c r="CG73" s="233">
        <f t="shared" si="135"/>
        <v>5.6</v>
      </c>
      <c r="CH73" s="179">
        <f t="shared" si="136"/>
        <v>0.19653179190751446</v>
      </c>
      <c r="CI73" s="179">
        <f t="shared" si="137"/>
        <v>0.2129032258064516</v>
      </c>
      <c r="CJ73" s="233">
        <f t="shared" si="138"/>
        <v>-1.5999999999999988</v>
      </c>
      <c r="CK73" s="179">
        <f t="shared" si="139"/>
        <v>0.14450867052023122</v>
      </c>
      <c r="CL73" s="179">
        <f t="shared" si="140"/>
        <v>0.16774193548387098</v>
      </c>
      <c r="CM73" s="233">
        <f t="shared" si="141"/>
        <v>-2.300000000000002</v>
      </c>
      <c r="CN73" s="179">
        <f t="shared" si="142"/>
        <v>0.12138728323699421</v>
      </c>
      <c r="CO73" s="179">
        <f t="shared" si="143"/>
        <v>0.12258064516129032</v>
      </c>
      <c r="CP73" s="233">
        <f t="shared" si="144"/>
        <v>-0.20000000000000018</v>
      </c>
      <c r="CR73" s="179">
        <f t="shared" si="145"/>
        <v>8.3051930272884916E-3</v>
      </c>
      <c r="CS73" s="179">
        <f t="shared" si="146"/>
        <v>1.0342541436464089E-2</v>
      </c>
      <c r="CT73" s="233">
        <f t="shared" si="147"/>
        <v>-0.2</v>
      </c>
      <c r="CU73" s="179">
        <f t="shared" si="148"/>
        <v>2.3911654649995437E-2</v>
      </c>
      <c r="CV73" s="179">
        <f t="shared" si="149"/>
        <v>2.2983425414364642E-2</v>
      </c>
      <c r="CW73" s="233">
        <f t="shared" si="150"/>
        <v>0.10000000000000009</v>
      </c>
      <c r="CX73" s="179">
        <f t="shared" si="151"/>
        <v>0.1657387971159989</v>
      </c>
      <c r="CY73" s="179">
        <f t="shared" si="152"/>
        <v>0.17834254143646408</v>
      </c>
      <c r="CZ73" s="233">
        <f t="shared" si="153"/>
        <v>-1.1999999999999984</v>
      </c>
      <c r="DA73" s="179">
        <f t="shared" si="154"/>
        <v>0.24062243314775941</v>
      </c>
      <c r="DB73" s="179">
        <f t="shared" si="155"/>
        <v>0.23849723756906077</v>
      </c>
      <c r="DC73" s="233">
        <f t="shared" si="156"/>
        <v>0.30000000000000027</v>
      </c>
      <c r="DD73" s="179">
        <f t="shared" si="157"/>
        <v>0.2691886465273341</v>
      </c>
      <c r="DE73" s="179">
        <f t="shared" si="158"/>
        <v>0.2665635359116022</v>
      </c>
      <c r="DF73" s="233">
        <f t="shared" si="159"/>
        <v>0.20000000000000018</v>
      </c>
      <c r="DG73" s="179">
        <f t="shared" si="160"/>
        <v>0.18951355297983025</v>
      </c>
      <c r="DH73" s="179">
        <f t="shared" si="161"/>
        <v>0.18744751381215469</v>
      </c>
      <c r="DI73" s="233">
        <f t="shared" si="162"/>
        <v>0.30000000000000027</v>
      </c>
      <c r="DJ73" s="179">
        <f t="shared" si="163"/>
        <v>0.10271972255179337</v>
      </c>
      <c r="DK73" s="179">
        <f t="shared" si="164"/>
        <v>9.5823204419889507E-2</v>
      </c>
      <c r="DL73" s="233">
        <f t="shared" si="165"/>
        <v>0.69999999999999929</v>
      </c>
      <c r="DM73" s="207">
        <v>0</v>
      </c>
    </row>
    <row r="74" spans="1:117">
      <c r="A74" s="99"/>
      <c r="B74" s="161">
        <v>70</v>
      </c>
      <c r="C74" s="156" t="s">
        <v>55</v>
      </c>
      <c r="D74" s="186">
        <v>2</v>
      </c>
      <c r="E74" s="162">
        <v>1</v>
      </c>
      <c r="F74" s="163">
        <f t="shared" si="107"/>
        <v>3.7037037037037035E-2</v>
      </c>
      <c r="G74" s="165">
        <f t="shared" si="91"/>
        <v>0.5</v>
      </c>
      <c r="H74" s="186">
        <v>8</v>
      </c>
      <c r="I74" s="162">
        <v>1</v>
      </c>
      <c r="J74" s="163">
        <f t="shared" si="108"/>
        <v>3.7037037037037035E-2</v>
      </c>
      <c r="K74" s="165">
        <f t="shared" si="92"/>
        <v>0.125</v>
      </c>
      <c r="L74" s="186">
        <v>394</v>
      </c>
      <c r="M74" s="162">
        <v>2</v>
      </c>
      <c r="N74" s="163">
        <f t="shared" si="109"/>
        <v>7.407407407407407E-2</v>
      </c>
      <c r="O74" s="165">
        <f t="shared" si="93"/>
        <v>5.076142131979695E-3</v>
      </c>
      <c r="P74" s="186">
        <v>359</v>
      </c>
      <c r="Q74" s="162">
        <v>5</v>
      </c>
      <c r="R74" s="163">
        <f t="shared" si="110"/>
        <v>0.18518518518518517</v>
      </c>
      <c r="S74" s="165">
        <f t="shared" si="94"/>
        <v>1.3927576601671309E-2</v>
      </c>
      <c r="T74" s="186">
        <v>250</v>
      </c>
      <c r="U74" s="162">
        <v>10</v>
      </c>
      <c r="V74" s="163">
        <f t="shared" si="111"/>
        <v>0.37037037037037035</v>
      </c>
      <c r="W74" s="165">
        <f t="shared" si="95"/>
        <v>0.04</v>
      </c>
      <c r="X74" s="186">
        <v>138</v>
      </c>
      <c r="Y74" s="162">
        <v>8</v>
      </c>
      <c r="Z74" s="163">
        <f t="shared" si="112"/>
        <v>0.29629629629629628</v>
      </c>
      <c r="AA74" s="165">
        <f t="shared" si="96"/>
        <v>5.7971014492753624E-2</v>
      </c>
      <c r="AB74" s="186">
        <v>40</v>
      </c>
      <c r="AC74" s="162">
        <v>0</v>
      </c>
      <c r="AD74" s="163">
        <f t="shared" si="113"/>
        <v>0</v>
      </c>
      <c r="AE74" s="165">
        <f t="shared" si="97"/>
        <v>0</v>
      </c>
      <c r="AF74" s="186">
        <f t="shared" si="114"/>
        <v>1191</v>
      </c>
      <c r="AG74" s="162">
        <f t="shared" si="21"/>
        <v>27</v>
      </c>
      <c r="AH74" s="163">
        <f t="shared" si="115"/>
        <v>1</v>
      </c>
      <c r="AI74" s="165">
        <f t="shared" si="98"/>
        <v>2.2670025188916875E-2</v>
      </c>
      <c r="AL74" s="161">
        <v>70</v>
      </c>
      <c r="AM74" s="156" t="s">
        <v>55</v>
      </c>
      <c r="AN74" s="186">
        <v>2</v>
      </c>
      <c r="AO74" s="162">
        <v>0</v>
      </c>
      <c r="AP74" s="163">
        <f t="shared" si="116"/>
        <v>0</v>
      </c>
      <c r="AQ74" s="165">
        <f t="shared" si="99"/>
        <v>0</v>
      </c>
      <c r="AR74" s="186">
        <v>5</v>
      </c>
      <c r="AS74" s="162">
        <v>0</v>
      </c>
      <c r="AT74" s="163">
        <f t="shared" si="166"/>
        <v>0</v>
      </c>
      <c r="AU74" s="165">
        <f t="shared" si="100"/>
        <v>0</v>
      </c>
      <c r="AV74" s="186">
        <v>408</v>
      </c>
      <c r="AW74" s="162">
        <v>3</v>
      </c>
      <c r="AX74" s="163">
        <f t="shared" si="117"/>
        <v>0.13043478260869565</v>
      </c>
      <c r="AY74" s="165">
        <f t="shared" si="101"/>
        <v>7.3529411764705881E-3</v>
      </c>
      <c r="AZ74" s="186">
        <v>358</v>
      </c>
      <c r="BA74" s="162">
        <v>6</v>
      </c>
      <c r="BB74" s="163">
        <f t="shared" si="118"/>
        <v>0.2608695652173913</v>
      </c>
      <c r="BC74" s="165">
        <f t="shared" si="102"/>
        <v>1.6759776536312849E-2</v>
      </c>
      <c r="BD74" s="186">
        <v>248</v>
      </c>
      <c r="BE74" s="162">
        <v>10</v>
      </c>
      <c r="BF74" s="163">
        <f t="shared" si="119"/>
        <v>0.43478260869565216</v>
      </c>
      <c r="BG74" s="165">
        <f t="shared" si="103"/>
        <v>4.0322580645161289E-2</v>
      </c>
      <c r="BH74" s="186">
        <v>118</v>
      </c>
      <c r="BI74" s="162">
        <v>2</v>
      </c>
      <c r="BJ74" s="163">
        <f t="shared" si="120"/>
        <v>8.6956521739130432E-2</v>
      </c>
      <c r="BK74" s="165">
        <f t="shared" si="104"/>
        <v>1.6949152542372881E-2</v>
      </c>
      <c r="BL74" s="186">
        <v>41</v>
      </c>
      <c r="BM74" s="162">
        <v>2</v>
      </c>
      <c r="BN74" s="163">
        <f t="shared" si="121"/>
        <v>8.6956521739130432E-2</v>
      </c>
      <c r="BO74" s="165">
        <f t="shared" si="105"/>
        <v>4.878048780487805E-2</v>
      </c>
      <c r="BP74" s="186">
        <f t="shared" si="122"/>
        <v>1180</v>
      </c>
      <c r="BQ74" s="162">
        <f t="shared" si="122"/>
        <v>23</v>
      </c>
      <c r="BR74" s="163">
        <f t="shared" si="123"/>
        <v>1</v>
      </c>
      <c r="BS74" s="165">
        <f t="shared" si="106"/>
        <v>1.9491525423728815E-2</v>
      </c>
      <c r="BT74" s="232">
        <v>70</v>
      </c>
      <c r="BU74" s="98" t="s">
        <v>55</v>
      </c>
      <c r="BV74" s="179">
        <f t="shared" si="124"/>
        <v>3.7037037037037035E-2</v>
      </c>
      <c r="BW74" s="179">
        <f t="shared" si="125"/>
        <v>0</v>
      </c>
      <c r="BX74" s="233">
        <f t="shared" si="126"/>
        <v>3.6999999999999997</v>
      </c>
      <c r="BY74" s="179">
        <f t="shared" si="127"/>
        <v>3.7037037037037035E-2</v>
      </c>
      <c r="BZ74" s="179">
        <f t="shared" si="128"/>
        <v>0</v>
      </c>
      <c r="CA74" s="233">
        <f t="shared" si="129"/>
        <v>3.6999999999999997</v>
      </c>
      <c r="CB74" s="179">
        <f t="shared" si="130"/>
        <v>7.407407407407407E-2</v>
      </c>
      <c r="CC74" s="179">
        <f t="shared" si="131"/>
        <v>0.13043478260869565</v>
      </c>
      <c r="CD74" s="233">
        <f t="shared" si="132"/>
        <v>-5.6000000000000005</v>
      </c>
      <c r="CE74" s="179">
        <f t="shared" si="133"/>
        <v>0.18518518518518517</v>
      </c>
      <c r="CF74" s="179">
        <f t="shared" si="134"/>
        <v>0.2608695652173913</v>
      </c>
      <c r="CG74" s="233">
        <f t="shared" si="135"/>
        <v>-7.6000000000000014</v>
      </c>
      <c r="CH74" s="179">
        <f t="shared" si="136"/>
        <v>0.37037037037037035</v>
      </c>
      <c r="CI74" s="179">
        <f t="shared" si="137"/>
        <v>0.43478260869565216</v>
      </c>
      <c r="CJ74" s="233">
        <f t="shared" si="138"/>
        <v>-6.5</v>
      </c>
      <c r="CK74" s="179">
        <f t="shared" si="139"/>
        <v>0.29629629629629628</v>
      </c>
      <c r="CL74" s="179">
        <f t="shared" si="140"/>
        <v>8.6956521739130432E-2</v>
      </c>
      <c r="CM74" s="233">
        <f t="shared" si="141"/>
        <v>20.9</v>
      </c>
      <c r="CN74" s="179">
        <f t="shared" si="142"/>
        <v>0</v>
      </c>
      <c r="CO74" s="179">
        <f t="shared" si="143"/>
        <v>8.6956521739130432E-2</v>
      </c>
      <c r="CP74" s="233">
        <f t="shared" si="144"/>
        <v>-8.6999999999999993</v>
      </c>
      <c r="CR74" s="179">
        <f t="shared" si="145"/>
        <v>8.3051930272884916E-3</v>
      </c>
      <c r="CS74" s="179">
        <f t="shared" si="146"/>
        <v>1.0342541436464089E-2</v>
      </c>
      <c r="CT74" s="233">
        <f t="shared" si="147"/>
        <v>-0.2</v>
      </c>
      <c r="CU74" s="179">
        <f t="shared" si="148"/>
        <v>2.3911654649995437E-2</v>
      </c>
      <c r="CV74" s="179">
        <f t="shared" si="149"/>
        <v>2.2983425414364642E-2</v>
      </c>
      <c r="CW74" s="233">
        <f t="shared" si="150"/>
        <v>0.10000000000000009</v>
      </c>
      <c r="CX74" s="179">
        <f t="shared" si="151"/>
        <v>0.1657387971159989</v>
      </c>
      <c r="CY74" s="179">
        <f t="shared" si="152"/>
        <v>0.17834254143646408</v>
      </c>
      <c r="CZ74" s="233">
        <f t="shared" si="153"/>
        <v>-1.1999999999999984</v>
      </c>
      <c r="DA74" s="179">
        <f t="shared" si="154"/>
        <v>0.24062243314775941</v>
      </c>
      <c r="DB74" s="179">
        <f t="shared" si="155"/>
        <v>0.23849723756906077</v>
      </c>
      <c r="DC74" s="233">
        <f t="shared" si="156"/>
        <v>0.30000000000000027</v>
      </c>
      <c r="DD74" s="179">
        <f t="shared" si="157"/>
        <v>0.2691886465273341</v>
      </c>
      <c r="DE74" s="179">
        <f t="shared" si="158"/>
        <v>0.2665635359116022</v>
      </c>
      <c r="DF74" s="233">
        <f t="shared" si="159"/>
        <v>0.20000000000000018</v>
      </c>
      <c r="DG74" s="179">
        <f t="shared" si="160"/>
        <v>0.18951355297983025</v>
      </c>
      <c r="DH74" s="179">
        <f t="shared" si="161"/>
        <v>0.18744751381215469</v>
      </c>
      <c r="DI74" s="233">
        <f t="shared" si="162"/>
        <v>0.30000000000000027</v>
      </c>
      <c r="DJ74" s="179">
        <f t="shared" si="163"/>
        <v>0.10271972255179337</v>
      </c>
      <c r="DK74" s="179">
        <f t="shared" si="164"/>
        <v>9.5823204419889507E-2</v>
      </c>
      <c r="DL74" s="233">
        <f t="shared" si="165"/>
        <v>0.69999999999999929</v>
      </c>
      <c r="DM74" s="207">
        <v>0</v>
      </c>
    </row>
    <row r="75" spans="1:117">
      <c r="A75" s="99"/>
      <c r="B75" s="161">
        <v>71</v>
      </c>
      <c r="C75" s="156" t="s">
        <v>56</v>
      </c>
      <c r="D75" s="186">
        <v>5</v>
      </c>
      <c r="E75" s="162">
        <v>2</v>
      </c>
      <c r="F75" s="163">
        <f t="shared" si="107"/>
        <v>1.9607843137254902E-2</v>
      </c>
      <c r="G75" s="165">
        <f t="shared" si="91"/>
        <v>0.4</v>
      </c>
      <c r="H75" s="186">
        <v>16</v>
      </c>
      <c r="I75" s="162">
        <v>5</v>
      </c>
      <c r="J75" s="163">
        <f t="shared" si="108"/>
        <v>4.9019607843137254E-2</v>
      </c>
      <c r="K75" s="165">
        <f t="shared" si="92"/>
        <v>0.3125</v>
      </c>
      <c r="L75" s="186">
        <v>1227</v>
      </c>
      <c r="M75" s="162">
        <v>13</v>
      </c>
      <c r="N75" s="163">
        <f t="shared" si="109"/>
        <v>0.12745098039215685</v>
      </c>
      <c r="O75" s="165">
        <f t="shared" si="93"/>
        <v>1.0594947025264874E-2</v>
      </c>
      <c r="P75" s="186">
        <v>1074</v>
      </c>
      <c r="Q75" s="162">
        <v>27</v>
      </c>
      <c r="R75" s="163">
        <f t="shared" si="110"/>
        <v>0.26470588235294118</v>
      </c>
      <c r="S75" s="165">
        <f t="shared" si="94"/>
        <v>2.5139664804469275E-2</v>
      </c>
      <c r="T75" s="186">
        <v>720</v>
      </c>
      <c r="U75" s="162">
        <v>25</v>
      </c>
      <c r="V75" s="163">
        <f t="shared" si="111"/>
        <v>0.24509803921568626</v>
      </c>
      <c r="W75" s="165">
        <f t="shared" si="95"/>
        <v>3.4722222222222224E-2</v>
      </c>
      <c r="X75" s="186">
        <v>380</v>
      </c>
      <c r="Y75" s="162">
        <v>14</v>
      </c>
      <c r="Z75" s="163">
        <f t="shared" si="112"/>
        <v>0.13725490196078433</v>
      </c>
      <c r="AA75" s="165">
        <f t="shared" si="96"/>
        <v>3.6842105263157891E-2</v>
      </c>
      <c r="AB75" s="186">
        <v>151</v>
      </c>
      <c r="AC75" s="162">
        <v>16</v>
      </c>
      <c r="AD75" s="163">
        <f t="shared" si="113"/>
        <v>0.15686274509803921</v>
      </c>
      <c r="AE75" s="165">
        <f t="shared" si="97"/>
        <v>0.10596026490066225</v>
      </c>
      <c r="AF75" s="186">
        <f t="shared" si="114"/>
        <v>3573</v>
      </c>
      <c r="AG75" s="162">
        <f t="shared" si="21"/>
        <v>102</v>
      </c>
      <c r="AH75" s="163">
        <f t="shared" si="115"/>
        <v>1</v>
      </c>
      <c r="AI75" s="165">
        <f t="shared" si="98"/>
        <v>2.8547439126784216E-2</v>
      </c>
      <c r="AL75" s="161">
        <v>71</v>
      </c>
      <c r="AM75" s="156" t="s">
        <v>56</v>
      </c>
      <c r="AN75" s="186">
        <v>3</v>
      </c>
      <c r="AO75" s="162">
        <v>2</v>
      </c>
      <c r="AP75" s="163">
        <f t="shared" si="116"/>
        <v>1.7241379310344827E-2</v>
      </c>
      <c r="AQ75" s="165">
        <f t="shared" si="99"/>
        <v>0.66666666666666663</v>
      </c>
      <c r="AR75" s="186">
        <v>14</v>
      </c>
      <c r="AS75" s="162">
        <v>3</v>
      </c>
      <c r="AT75" s="163">
        <f t="shared" si="166"/>
        <v>2.5862068965517241E-2</v>
      </c>
      <c r="AU75" s="165">
        <f t="shared" si="100"/>
        <v>0.21428571428571427</v>
      </c>
      <c r="AV75" s="186">
        <v>1314</v>
      </c>
      <c r="AW75" s="162">
        <v>18</v>
      </c>
      <c r="AX75" s="163">
        <f t="shared" si="117"/>
        <v>0.15517241379310345</v>
      </c>
      <c r="AY75" s="165">
        <f t="shared" si="101"/>
        <v>1.3698630136986301E-2</v>
      </c>
      <c r="AZ75" s="186">
        <v>948</v>
      </c>
      <c r="BA75" s="162">
        <v>26</v>
      </c>
      <c r="BB75" s="163">
        <f t="shared" si="118"/>
        <v>0.22413793103448276</v>
      </c>
      <c r="BC75" s="165">
        <f t="shared" si="102"/>
        <v>2.7426160337552744E-2</v>
      </c>
      <c r="BD75" s="186">
        <v>723</v>
      </c>
      <c r="BE75" s="162">
        <v>28</v>
      </c>
      <c r="BF75" s="163">
        <f t="shared" si="119"/>
        <v>0.2413793103448276</v>
      </c>
      <c r="BG75" s="165">
        <f t="shared" si="103"/>
        <v>3.8727524204702629E-2</v>
      </c>
      <c r="BH75" s="186">
        <v>357</v>
      </c>
      <c r="BI75" s="162">
        <v>20</v>
      </c>
      <c r="BJ75" s="163">
        <f t="shared" si="120"/>
        <v>0.17241379310344829</v>
      </c>
      <c r="BK75" s="165">
        <f t="shared" si="104"/>
        <v>5.6022408963585436E-2</v>
      </c>
      <c r="BL75" s="186">
        <v>132</v>
      </c>
      <c r="BM75" s="162">
        <v>19</v>
      </c>
      <c r="BN75" s="163">
        <f t="shared" si="121"/>
        <v>0.16379310344827586</v>
      </c>
      <c r="BO75" s="165">
        <f t="shared" si="105"/>
        <v>0.14393939393939395</v>
      </c>
      <c r="BP75" s="186">
        <f t="shared" si="122"/>
        <v>3491</v>
      </c>
      <c r="BQ75" s="162">
        <f t="shared" si="122"/>
        <v>116</v>
      </c>
      <c r="BR75" s="163">
        <f t="shared" si="123"/>
        <v>1</v>
      </c>
      <c r="BS75" s="165">
        <f t="shared" si="106"/>
        <v>3.3228301346319107E-2</v>
      </c>
      <c r="BT75" s="232">
        <v>71</v>
      </c>
      <c r="BU75" s="98" t="s">
        <v>56</v>
      </c>
      <c r="BV75" s="179">
        <f t="shared" si="124"/>
        <v>1.9607843137254902E-2</v>
      </c>
      <c r="BW75" s="179">
        <f t="shared" si="125"/>
        <v>1.7241379310344827E-2</v>
      </c>
      <c r="BX75" s="233">
        <f t="shared" si="126"/>
        <v>0.29999999999999993</v>
      </c>
      <c r="BY75" s="179">
        <f t="shared" si="127"/>
        <v>4.9019607843137254E-2</v>
      </c>
      <c r="BZ75" s="179">
        <f t="shared" si="128"/>
        <v>2.5862068965517241E-2</v>
      </c>
      <c r="CA75" s="233">
        <f t="shared" si="129"/>
        <v>2.3000000000000003</v>
      </c>
      <c r="CB75" s="179">
        <f t="shared" si="130"/>
        <v>0.12745098039215685</v>
      </c>
      <c r="CC75" s="179">
        <f t="shared" si="131"/>
        <v>0.15517241379310345</v>
      </c>
      <c r="CD75" s="233">
        <f t="shared" si="132"/>
        <v>-2.8</v>
      </c>
      <c r="CE75" s="179">
        <f t="shared" si="133"/>
        <v>0.26470588235294118</v>
      </c>
      <c r="CF75" s="179">
        <f t="shared" si="134"/>
        <v>0.22413793103448276</v>
      </c>
      <c r="CG75" s="233">
        <f t="shared" si="135"/>
        <v>4.1000000000000005</v>
      </c>
      <c r="CH75" s="179">
        <f t="shared" si="136"/>
        <v>0.24509803921568626</v>
      </c>
      <c r="CI75" s="179">
        <f t="shared" si="137"/>
        <v>0.2413793103448276</v>
      </c>
      <c r="CJ75" s="233">
        <f t="shared" si="138"/>
        <v>0.40000000000000036</v>
      </c>
      <c r="CK75" s="179">
        <f t="shared" si="139"/>
        <v>0.13725490196078433</v>
      </c>
      <c r="CL75" s="179">
        <f t="shared" si="140"/>
        <v>0.17241379310344829</v>
      </c>
      <c r="CM75" s="233">
        <f t="shared" si="141"/>
        <v>-3.4999999999999973</v>
      </c>
      <c r="CN75" s="179">
        <f t="shared" si="142"/>
        <v>0.15686274509803921</v>
      </c>
      <c r="CO75" s="179">
        <f t="shared" si="143"/>
        <v>0.16379310344827586</v>
      </c>
      <c r="CP75" s="233">
        <f t="shared" si="144"/>
        <v>-0.70000000000000062</v>
      </c>
      <c r="CR75" s="179">
        <f t="shared" si="145"/>
        <v>8.3051930272884916E-3</v>
      </c>
      <c r="CS75" s="179">
        <f t="shared" si="146"/>
        <v>1.0342541436464089E-2</v>
      </c>
      <c r="CT75" s="233">
        <f t="shared" si="147"/>
        <v>-0.2</v>
      </c>
      <c r="CU75" s="179">
        <f t="shared" si="148"/>
        <v>2.3911654649995437E-2</v>
      </c>
      <c r="CV75" s="179">
        <f t="shared" si="149"/>
        <v>2.2983425414364642E-2</v>
      </c>
      <c r="CW75" s="233">
        <f t="shared" si="150"/>
        <v>0.10000000000000009</v>
      </c>
      <c r="CX75" s="179">
        <f t="shared" si="151"/>
        <v>0.1657387971159989</v>
      </c>
      <c r="CY75" s="179">
        <f t="shared" si="152"/>
        <v>0.17834254143646408</v>
      </c>
      <c r="CZ75" s="233">
        <f t="shared" si="153"/>
        <v>-1.1999999999999984</v>
      </c>
      <c r="DA75" s="179">
        <f t="shared" si="154"/>
        <v>0.24062243314775941</v>
      </c>
      <c r="DB75" s="179">
        <f t="shared" si="155"/>
        <v>0.23849723756906077</v>
      </c>
      <c r="DC75" s="233">
        <f t="shared" si="156"/>
        <v>0.30000000000000027</v>
      </c>
      <c r="DD75" s="179">
        <f t="shared" si="157"/>
        <v>0.2691886465273341</v>
      </c>
      <c r="DE75" s="179">
        <f t="shared" si="158"/>
        <v>0.2665635359116022</v>
      </c>
      <c r="DF75" s="233">
        <f t="shared" si="159"/>
        <v>0.20000000000000018</v>
      </c>
      <c r="DG75" s="179">
        <f t="shared" si="160"/>
        <v>0.18951355297983025</v>
      </c>
      <c r="DH75" s="179">
        <f t="shared" si="161"/>
        <v>0.18744751381215469</v>
      </c>
      <c r="DI75" s="233">
        <f t="shared" si="162"/>
        <v>0.30000000000000027</v>
      </c>
      <c r="DJ75" s="179">
        <f t="shared" si="163"/>
        <v>0.10271972255179337</v>
      </c>
      <c r="DK75" s="179">
        <f t="shared" si="164"/>
        <v>9.5823204419889507E-2</v>
      </c>
      <c r="DL75" s="233">
        <f t="shared" si="165"/>
        <v>0.69999999999999929</v>
      </c>
      <c r="DM75" s="207">
        <v>0</v>
      </c>
    </row>
    <row r="76" spans="1:117">
      <c r="A76" s="99"/>
      <c r="B76" s="161">
        <v>72</v>
      </c>
      <c r="C76" s="156" t="s">
        <v>32</v>
      </c>
      <c r="D76" s="186">
        <v>3</v>
      </c>
      <c r="E76" s="162">
        <v>2</v>
      </c>
      <c r="F76" s="163">
        <f t="shared" si="107"/>
        <v>6.4516129032258063E-2</v>
      </c>
      <c r="G76" s="165">
        <f t="shared" si="91"/>
        <v>0.66666666666666663</v>
      </c>
      <c r="H76" s="186">
        <v>13</v>
      </c>
      <c r="I76" s="162">
        <v>1</v>
      </c>
      <c r="J76" s="163">
        <f t="shared" si="108"/>
        <v>3.2258064516129031E-2</v>
      </c>
      <c r="K76" s="165">
        <f t="shared" si="92"/>
        <v>7.6923076923076927E-2</v>
      </c>
      <c r="L76" s="186">
        <v>829</v>
      </c>
      <c r="M76" s="162">
        <v>1</v>
      </c>
      <c r="N76" s="163">
        <f t="shared" si="109"/>
        <v>3.2258064516129031E-2</v>
      </c>
      <c r="O76" s="165">
        <f t="shared" si="93"/>
        <v>1.2062726176115801E-3</v>
      </c>
      <c r="P76" s="186">
        <v>638</v>
      </c>
      <c r="Q76" s="162">
        <v>7</v>
      </c>
      <c r="R76" s="163">
        <f t="shared" si="110"/>
        <v>0.22580645161290322</v>
      </c>
      <c r="S76" s="165">
        <f t="shared" si="94"/>
        <v>1.0971786833855799E-2</v>
      </c>
      <c r="T76" s="186">
        <v>419</v>
      </c>
      <c r="U76" s="162">
        <v>7</v>
      </c>
      <c r="V76" s="163">
        <f t="shared" si="111"/>
        <v>0.22580645161290322</v>
      </c>
      <c r="W76" s="165">
        <f t="shared" si="95"/>
        <v>1.6706443914081145E-2</v>
      </c>
      <c r="X76" s="186">
        <v>224</v>
      </c>
      <c r="Y76" s="162">
        <v>11</v>
      </c>
      <c r="Z76" s="163">
        <f t="shared" si="112"/>
        <v>0.35483870967741937</v>
      </c>
      <c r="AA76" s="165">
        <f t="shared" si="96"/>
        <v>4.9107142857142856E-2</v>
      </c>
      <c r="AB76" s="186">
        <v>85</v>
      </c>
      <c r="AC76" s="162">
        <v>2</v>
      </c>
      <c r="AD76" s="163">
        <f t="shared" si="113"/>
        <v>6.4516129032258063E-2</v>
      </c>
      <c r="AE76" s="165">
        <f t="shared" si="97"/>
        <v>2.3529411764705882E-2</v>
      </c>
      <c r="AF76" s="186">
        <f t="shared" si="114"/>
        <v>2211</v>
      </c>
      <c r="AG76" s="162">
        <f t="shared" si="21"/>
        <v>31</v>
      </c>
      <c r="AH76" s="163">
        <f t="shared" si="115"/>
        <v>1</v>
      </c>
      <c r="AI76" s="165">
        <f t="shared" si="98"/>
        <v>1.4020805065581185E-2</v>
      </c>
      <c r="AL76" s="161">
        <v>72</v>
      </c>
      <c r="AM76" s="156" t="s">
        <v>32</v>
      </c>
      <c r="AN76" s="186">
        <v>0</v>
      </c>
      <c r="AO76" s="162">
        <v>0</v>
      </c>
      <c r="AP76" s="163">
        <f t="shared" si="116"/>
        <v>0</v>
      </c>
      <c r="AQ76" s="165">
        <f t="shared" si="99"/>
        <v>0</v>
      </c>
      <c r="AR76" s="186">
        <v>13</v>
      </c>
      <c r="AS76" s="162">
        <v>1</v>
      </c>
      <c r="AT76" s="163">
        <f t="shared" si="166"/>
        <v>3.7037037037037035E-2</v>
      </c>
      <c r="AU76" s="165">
        <f t="shared" si="100"/>
        <v>7.6923076923076927E-2</v>
      </c>
      <c r="AV76" s="186">
        <v>811</v>
      </c>
      <c r="AW76" s="162">
        <v>2</v>
      </c>
      <c r="AX76" s="163">
        <f t="shared" si="117"/>
        <v>7.407407407407407E-2</v>
      </c>
      <c r="AY76" s="165">
        <f t="shared" si="101"/>
        <v>2.4660912453760789E-3</v>
      </c>
      <c r="AZ76" s="186">
        <v>587</v>
      </c>
      <c r="BA76" s="162">
        <v>5</v>
      </c>
      <c r="BB76" s="163">
        <f t="shared" si="118"/>
        <v>0.18518518518518517</v>
      </c>
      <c r="BC76" s="165">
        <f t="shared" si="102"/>
        <v>8.5178875638841564E-3</v>
      </c>
      <c r="BD76" s="186">
        <v>411</v>
      </c>
      <c r="BE76" s="162">
        <v>8</v>
      </c>
      <c r="BF76" s="163">
        <f t="shared" si="119"/>
        <v>0.29629629629629628</v>
      </c>
      <c r="BG76" s="165">
        <f t="shared" si="103"/>
        <v>1.9464720194647202E-2</v>
      </c>
      <c r="BH76" s="186">
        <v>205</v>
      </c>
      <c r="BI76" s="162">
        <v>9</v>
      </c>
      <c r="BJ76" s="163">
        <f t="shared" si="120"/>
        <v>0.33333333333333331</v>
      </c>
      <c r="BK76" s="165">
        <f t="shared" si="104"/>
        <v>4.3902439024390241E-2</v>
      </c>
      <c r="BL76" s="186">
        <v>80</v>
      </c>
      <c r="BM76" s="162">
        <v>2</v>
      </c>
      <c r="BN76" s="163">
        <f t="shared" si="121"/>
        <v>7.407407407407407E-2</v>
      </c>
      <c r="BO76" s="165">
        <f t="shared" si="105"/>
        <v>2.5000000000000001E-2</v>
      </c>
      <c r="BP76" s="186">
        <f t="shared" si="122"/>
        <v>2107</v>
      </c>
      <c r="BQ76" s="162">
        <f t="shared" si="122"/>
        <v>27</v>
      </c>
      <c r="BR76" s="163">
        <f t="shared" si="123"/>
        <v>1</v>
      </c>
      <c r="BS76" s="165">
        <f t="shared" si="106"/>
        <v>1.2814428096820124E-2</v>
      </c>
      <c r="BT76" s="232">
        <v>72</v>
      </c>
      <c r="BU76" s="98" t="s">
        <v>32</v>
      </c>
      <c r="BV76" s="179">
        <f t="shared" si="124"/>
        <v>6.4516129032258063E-2</v>
      </c>
      <c r="BW76" s="179">
        <f t="shared" si="125"/>
        <v>0</v>
      </c>
      <c r="BX76" s="233">
        <f t="shared" si="126"/>
        <v>6.5</v>
      </c>
      <c r="BY76" s="179">
        <f t="shared" si="127"/>
        <v>3.2258064516129031E-2</v>
      </c>
      <c r="BZ76" s="179">
        <f t="shared" si="128"/>
        <v>3.7037037037037035E-2</v>
      </c>
      <c r="CA76" s="233">
        <f t="shared" si="129"/>
        <v>-0.49999999999999978</v>
      </c>
      <c r="CB76" s="179">
        <f t="shared" si="130"/>
        <v>3.2258064516129031E-2</v>
      </c>
      <c r="CC76" s="179">
        <f t="shared" si="131"/>
        <v>7.407407407407407E-2</v>
      </c>
      <c r="CD76" s="233">
        <f t="shared" si="132"/>
        <v>-4.1999999999999993</v>
      </c>
      <c r="CE76" s="179">
        <f t="shared" si="133"/>
        <v>0.22580645161290322</v>
      </c>
      <c r="CF76" s="179">
        <f t="shared" si="134"/>
        <v>0.18518518518518517</v>
      </c>
      <c r="CG76" s="233">
        <f t="shared" si="135"/>
        <v>4.1000000000000005</v>
      </c>
      <c r="CH76" s="179">
        <f t="shared" si="136"/>
        <v>0.22580645161290322</v>
      </c>
      <c r="CI76" s="179">
        <f t="shared" si="137"/>
        <v>0.29629629629629628</v>
      </c>
      <c r="CJ76" s="233">
        <f t="shared" si="138"/>
        <v>-6.9999999999999982</v>
      </c>
      <c r="CK76" s="179">
        <f t="shared" si="139"/>
        <v>0.35483870967741937</v>
      </c>
      <c r="CL76" s="179">
        <f t="shared" si="140"/>
        <v>0.33333333333333331</v>
      </c>
      <c r="CM76" s="233">
        <f t="shared" si="141"/>
        <v>2.1999999999999966</v>
      </c>
      <c r="CN76" s="179">
        <f t="shared" si="142"/>
        <v>6.4516129032258063E-2</v>
      </c>
      <c r="CO76" s="179">
        <f t="shared" si="143"/>
        <v>7.407407407407407E-2</v>
      </c>
      <c r="CP76" s="233">
        <f t="shared" si="144"/>
        <v>-0.89999999999999947</v>
      </c>
      <c r="CR76" s="179">
        <f t="shared" si="145"/>
        <v>8.3051930272884916E-3</v>
      </c>
      <c r="CS76" s="179">
        <f t="shared" si="146"/>
        <v>1.0342541436464089E-2</v>
      </c>
      <c r="CT76" s="233">
        <f t="shared" si="147"/>
        <v>-0.2</v>
      </c>
      <c r="CU76" s="179">
        <f t="shared" si="148"/>
        <v>2.3911654649995437E-2</v>
      </c>
      <c r="CV76" s="179">
        <f t="shared" si="149"/>
        <v>2.2983425414364642E-2</v>
      </c>
      <c r="CW76" s="233">
        <f t="shared" si="150"/>
        <v>0.10000000000000009</v>
      </c>
      <c r="CX76" s="179">
        <f t="shared" si="151"/>
        <v>0.1657387971159989</v>
      </c>
      <c r="CY76" s="179">
        <f t="shared" si="152"/>
        <v>0.17834254143646408</v>
      </c>
      <c r="CZ76" s="233">
        <f t="shared" si="153"/>
        <v>-1.1999999999999984</v>
      </c>
      <c r="DA76" s="179">
        <f t="shared" si="154"/>
        <v>0.24062243314775941</v>
      </c>
      <c r="DB76" s="179">
        <f t="shared" si="155"/>
        <v>0.23849723756906077</v>
      </c>
      <c r="DC76" s="233">
        <f t="shared" si="156"/>
        <v>0.30000000000000027</v>
      </c>
      <c r="DD76" s="179">
        <f t="shared" si="157"/>
        <v>0.2691886465273341</v>
      </c>
      <c r="DE76" s="179">
        <f t="shared" si="158"/>
        <v>0.2665635359116022</v>
      </c>
      <c r="DF76" s="233">
        <f t="shared" si="159"/>
        <v>0.20000000000000018</v>
      </c>
      <c r="DG76" s="179">
        <f t="shared" si="160"/>
        <v>0.18951355297983025</v>
      </c>
      <c r="DH76" s="179">
        <f t="shared" si="161"/>
        <v>0.18744751381215469</v>
      </c>
      <c r="DI76" s="233">
        <f t="shared" si="162"/>
        <v>0.30000000000000027</v>
      </c>
      <c r="DJ76" s="179">
        <f t="shared" si="163"/>
        <v>0.10271972255179337</v>
      </c>
      <c r="DK76" s="179">
        <f t="shared" si="164"/>
        <v>9.5823204419889507E-2</v>
      </c>
      <c r="DL76" s="233">
        <f t="shared" si="165"/>
        <v>0.69999999999999929</v>
      </c>
      <c r="DM76" s="207">
        <v>0</v>
      </c>
    </row>
    <row r="77" spans="1:117">
      <c r="A77" s="99"/>
      <c r="B77" s="161">
        <v>73</v>
      </c>
      <c r="C77" s="156" t="s">
        <v>33</v>
      </c>
      <c r="D77" s="187">
        <v>1</v>
      </c>
      <c r="E77" s="145">
        <v>0</v>
      </c>
      <c r="F77" s="163">
        <f t="shared" si="107"/>
        <v>0</v>
      </c>
      <c r="G77" s="165">
        <f t="shared" si="91"/>
        <v>0</v>
      </c>
      <c r="H77" s="187">
        <v>3</v>
      </c>
      <c r="I77" s="145">
        <v>0</v>
      </c>
      <c r="J77" s="163">
        <f t="shared" si="108"/>
        <v>0</v>
      </c>
      <c r="K77" s="165">
        <f t="shared" si="92"/>
        <v>0</v>
      </c>
      <c r="L77" s="187">
        <v>1040</v>
      </c>
      <c r="M77" s="145">
        <v>7</v>
      </c>
      <c r="N77" s="163">
        <f t="shared" si="109"/>
        <v>0.22580645161290322</v>
      </c>
      <c r="O77" s="165">
        <f t="shared" si="93"/>
        <v>6.7307692307692311E-3</v>
      </c>
      <c r="P77" s="187">
        <v>910</v>
      </c>
      <c r="Q77" s="145">
        <v>8</v>
      </c>
      <c r="R77" s="163">
        <f t="shared" si="110"/>
        <v>0.25806451612903225</v>
      </c>
      <c r="S77" s="165">
        <f t="shared" si="94"/>
        <v>8.7912087912087912E-3</v>
      </c>
      <c r="T77" s="187">
        <v>642</v>
      </c>
      <c r="U77" s="145">
        <v>5</v>
      </c>
      <c r="V77" s="163">
        <f t="shared" si="111"/>
        <v>0.16129032258064516</v>
      </c>
      <c r="W77" s="165">
        <f t="shared" si="95"/>
        <v>7.7881619937694704E-3</v>
      </c>
      <c r="X77" s="187">
        <v>301</v>
      </c>
      <c r="Y77" s="145">
        <v>4</v>
      </c>
      <c r="Z77" s="163">
        <f t="shared" si="112"/>
        <v>0.12903225806451613</v>
      </c>
      <c r="AA77" s="165">
        <f t="shared" si="96"/>
        <v>1.3289036544850499E-2</v>
      </c>
      <c r="AB77" s="187">
        <v>124</v>
      </c>
      <c r="AC77" s="145">
        <v>7</v>
      </c>
      <c r="AD77" s="163">
        <f t="shared" si="113"/>
        <v>0.22580645161290322</v>
      </c>
      <c r="AE77" s="165">
        <f t="shared" si="97"/>
        <v>5.6451612903225805E-2</v>
      </c>
      <c r="AF77" s="187">
        <f t="shared" si="114"/>
        <v>3021</v>
      </c>
      <c r="AG77" s="145">
        <f t="shared" si="21"/>
        <v>31</v>
      </c>
      <c r="AH77" s="163">
        <f t="shared" si="115"/>
        <v>1</v>
      </c>
      <c r="AI77" s="165">
        <f t="shared" si="98"/>
        <v>1.0261502813637868E-2</v>
      </c>
      <c r="AL77" s="161">
        <v>73</v>
      </c>
      <c r="AM77" s="156" t="s">
        <v>33</v>
      </c>
      <c r="AN77" s="187">
        <v>0</v>
      </c>
      <c r="AO77" s="145">
        <v>0</v>
      </c>
      <c r="AP77" s="163">
        <f t="shared" si="116"/>
        <v>0</v>
      </c>
      <c r="AQ77" s="165">
        <f t="shared" si="99"/>
        <v>0</v>
      </c>
      <c r="AR77" s="187">
        <v>6</v>
      </c>
      <c r="AS77" s="145">
        <v>0</v>
      </c>
      <c r="AT77" s="163">
        <f t="shared" si="166"/>
        <v>0</v>
      </c>
      <c r="AU77" s="165">
        <f t="shared" si="100"/>
        <v>0</v>
      </c>
      <c r="AV77" s="187">
        <v>1043</v>
      </c>
      <c r="AW77" s="145">
        <v>9</v>
      </c>
      <c r="AX77" s="163">
        <f t="shared" si="117"/>
        <v>0.28125</v>
      </c>
      <c r="AY77" s="165">
        <f t="shared" si="101"/>
        <v>8.6289549376797701E-3</v>
      </c>
      <c r="AZ77" s="187">
        <v>846</v>
      </c>
      <c r="BA77" s="145">
        <v>6</v>
      </c>
      <c r="BB77" s="163">
        <f t="shared" si="118"/>
        <v>0.1875</v>
      </c>
      <c r="BC77" s="165">
        <f t="shared" si="102"/>
        <v>7.0921985815602835E-3</v>
      </c>
      <c r="BD77" s="187">
        <v>619</v>
      </c>
      <c r="BE77" s="145">
        <v>3</v>
      </c>
      <c r="BF77" s="163">
        <f t="shared" si="119"/>
        <v>9.375E-2</v>
      </c>
      <c r="BG77" s="165">
        <f t="shared" si="103"/>
        <v>4.8465266558966073E-3</v>
      </c>
      <c r="BH77" s="187">
        <v>273</v>
      </c>
      <c r="BI77" s="145">
        <v>7</v>
      </c>
      <c r="BJ77" s="163">
        <f t="shared" si="120"/>
        <v>0.21875</v>
      </c>
      <c r="BK77" s="165">
        <f t="shared" si="104"/>
        <v>2.564102564102564E-2</v>
      </c>
      <c r="BL77" s="187">
        <v>119</v>
      </c>
      <c r="BM77" s="145">
        <v>7</v>
      </c>
      <c r="BN77" s="163">
        <f t="shared" si="121"/>
        <v>0.21875</v>
      </c>
      <c r="BO77" s="165">
        <f t="shared" si="105"/>
        <v>5.8823529411764705E-2</v>
      </c>
      <c r="BP77" s="187">
        <f t="shared" si="122"/>
        <v>2906</v>
      </c>
      <c r="BQ77" s="145">
        <f t="shared" si="122"/>
        <v>32</v>
      </c>
      <c r="BR77" s="163">
        <f t="shared" si="123"/>
        <v>1</v>
      </c>
      <c r="BS77" s="165">
        <f t="shared" si="106"/>
        <v>1.1011699931176875E-2</v>
      </c>
      <c r="BT77" s="232">
        <v>73</v>
      </c>
      <c r="BU77" s="98" t="s">
        <v>33</v>
      </c>
      <c r="BV77" s="179">
        <f t="shared" si="124"/>
        <v>0</v>
      </c>
      <c r="BW77" s="179">
        <f t="shared" si="125"/>
        <v>0</v>
      </c>
      <c r="BX77" s="233">
        <f t="shared" si="126"/>
        <v>0</v>
      </c>
      <c r="BY77" s="179">
        <f t="shared" si="127"/>
        <v>0</v>
      </c>
      <c r="BZ77" s="179">
        <f t="shared" si="128"/>
        <v>0</v>
      </c>
      <c r="CA77" s="233">
        <f t="shared" si="129"/>
        <v>0</v>
      </c>
      <c r="CB77" s="179">
        <f t="shared" si="130"/>
        <v>0.22580645161290322</v>
      </c>
      <c r="CC77" s="179">
        <f t="shared" si="131"/>
        <v>0.28125</v>
      </c>
      <c r="CD77" s="233">
        <f t="shared" si="132"/>
        <v>-5.5000000000000018</v>
      </c>
      <c r="CE77" s="179">
        <f t="shared" si="133"/>
        <v>0.25806451612903225</v>
      </c>
      <c r="CF77" s="179">
        <f t="shared" si="134"/>
        <v>0.1875</v>
      </c>
      <c r="CG77" s="233">
        <f t="shared" si="135"/>
        <v>7.0000000000000009</v>
      </c>
      <c r="CH77" s="179">
        <f t="shared" si="136"/>
        <v>0.16129032258064516</v>
      </c>
      <c r="CI77" s="179">
        <f t="shared" si="137"/>
        <v>9.375E-2</v>
      </c>
      <c r="CJ77" s="233">
        <f t="shared" si="138"/>
        <v>6.7</v>
      </c>
      <c r="CK77" s="179">
        <f t="shared" si="139"/>
        <v>0.12903225806451613</v>
      </c>
      <c r="CL77" s="179">
        <f t="shared" si="140"/>
        <v>0.21875</v>
      </c>
      <c r="CM77" s="233">
        <f t="shared" si="141"/>
        <v>-9</v>
      </c>
      <c r="CN77" s="179">
        <f t="shared" si="142"/>
        <v>0.22580645161290322</v>
      </c>
      <c r="CO77" s="179">
        <f t="shared" si="143"/>
        <v>0.21875</v>
      </c>
      <c r="CP77" s="233">
        <f t="shared" si="144"/>
        <v>0.70000000000000062</v>
      </c>
      <c r="CR77" s="179">
        <f t="shared" si="145"/>
        <v>8.3051930272884916E-3</v>
      </c>
      <c r="CS77" s="179">
        <f t="shared" si="146"/>
        <v>1.0342541436464089E-2</v>
      </c>
      <c r="CT77" s="233">
        <f t="shared" si="147"/>
        <v>-0.2</v>
      </c>
      <c r="CU77" s="179">
        <f t="shared" si="148"/>
        <v>2.3911654649995437E-2</v>
      </c>
      <c r="CV77" s="179">
        <f t="shared" si="149"/>
        <v>2.2983425414364642E-2</v>
      </c>
      <c r="CW77" s="233">
        <f t="shared" si="150"/>
        <v>0.10000000000000009</v>
      </c>
      <c r="CX77" s="179">
        <f t="shared" si="151"/>
        <v>0.1657387971159989</v>
      </c>
      <c r="CY77" s="179">
        <f t="shared" si="152"/>
        <v>0.17834254143646408</v>
      </c>
      <c r="CZ77" s="233">
        <f t="shared" si="153"/>
        <v>-1.1999999999999984</v>
      </c>
      <c r="DA77" s="179">
        <f t="shared" si="154"/>
        <v>0.24062243314775941</v>
      </c>
      <c r="DB77" s="179">
        <f t="shared" si="155"/>
        <v>0.23849723756906077</v>
      </c>
      <c r="DC77" s="233">
        <f t="shared" si="156"/>
        <v>0.30000000000000027</v>
      </c>
      <c r="DD77" s="179">
        <f t="shared" si="157"/>
        <v>0.2691886465273341</v>
      </c>
      <c r="DE77" s="179">
        <f t="shared" si="158"/>
        <v>0.2665635359116022</v>
      </c>
      <c r="DF77" s="233">
        <f t="shared" si="159"/>
        <v>0.20000000000000018</v>
      </c>
      <c r="DG77" s="179">
        <f t="shared" si="160"/>
        <v>0.18951355297983025</v>
      </c>
      <c r="DH77" s="179">
        <f t="shared" si="161"/>
        <v>0.18744751381215469</v>
      </c>
      <c r="DI77" s="233">
        <f t="shared" si="162"/>
        <v>0.30000000000000027</v>
      </c>
      <c r="DJ77" s="179">
        <f t="shared" si="163"/>
        <v>0.10271972255179337</v>
      </c>
      <c r="DK77" s="179">
        <f t="shared" si="164"/>
        <v>9.5823204419889507E-2</v>
      </c>
      <c r="DL77" s="233">
        <f t="shared" si="165"/>
        <v>0.69999999999999929</v>
      </c>
      <c r="DM77" s="207">
        <v>0</v>
      </c>
    </row>
    <row r="78" spans="1:117" ht="14.25" thickBot="1">
      <c r="A78" s="99"/>
      <c r="B78" s="161">
        <v>74</v>
      </c>
      <c r="C78" s="156" t="s">
        <v>34</v>
      </c>
      <c r="D78" s="188">
        <v>2</v>
      </c>
      <c r="E78" s="172">
        <v>0</v>
      </c>
      <c r="F78" s="163">
        <f t="shared" si="107"/>
        <v>0</v>
      </c>
      <c r="G78" s="164">
        <f t="shared" si="91"/>
        <v>0</v>
      </c>
      <c r="H78" s="188">
        <v>3</v>
      </c>
      <c r="I78" s="172">
        <v>0</v>
      </c>
      <c r="J78" s="163">
        <f t="shared" si="108"/>
        <v>0</v>
      </c>
      <c r="K78" s="164">
        <f t="shared" si="92"/>
        <v>0</v>
      </c>
      <c r="L78" s="188">
        <v>540</v>
      </c>
      <c r="M78" s="172">
        <v>4</v>
      </c>
      <c r="N78" s="163">
        <f t="shared" si="109"/>
        <v>0.14814814814814814</v>
      </c>
      <c r="O78" s="164">
        <f t="shared" si="93"/>
        <v>7.4074074074074077E-3</v>
      </c>
      <c r="P78" s="188">
        <v>394</v>
      </c>
      <c r="Q78" s="172">
        <v>4</v>
      </c>
      <c r="R78" s="163">
        <f t="shared" si="110"/>
        <v>0.14814814814814814</v>
      </c>
      <c r="S78" s="164">
        <f t="shared" si="94"/>
        <v>1.015228426395939E-2</v>
      </c>
      <c r="T78" s="188">
        <v>255</v>
      </c>
      <c r="U78" s="172">
        <v>8</v>
      </c>
      <c r="V78" s="163">
        <f t="shared" si="111"/>
        <v>0.29629629629629628</v>
      </c>
      <c r="W78" s="164">
        <f t="shared" si="95"/>
        <v>3.1372549019607843E-2</v>
      </c>
      <c r="X78" s="188">
        <v>130</v>
      </c>
      <c r="Y78" s="172">
        <v>3</v>
      </c>
      <c r="Z78" s="163">
        <f t="shared" si="112"/>
        <v>0.1111111111111111</v>
      </c>
      <c r="AA78" s="164">
        <f t="shared" si="96"/>
        <v>2.3076923076923078E-2</v>
      </c>
      <c r="AB78" s="188">
        <v>67</v>
      </c>
      <c r="AC78" s="172">
        <v>8</v>
      </c>
      <c r="AD78" s="163">
        <f t="shared" si="113"/>
        <v>0.29629629629629628</v>
      </c>
      <c r="AE78" s="164">
        <f t="shared" si="97"/>
        <v>0.11940298507462686</v>
      </c>
      <c r="AF78" s="188">
        <f t="shared" si="114"/>
        <v>1391</v>
      </c>
      <c r="AG78" s="172">
        <f t="shared" si="21"/>
        <v>27</v>
      </c>
      <c r="AH78" s="163">
        <f t="shared" si="115"/>
        <v>1</v>
      </c>
      <c r="AI78" s="164">
        <f t="shared" si="98"/>
        <v>1.9410496046010063E-2</v>
      </c>
      <c r="AL78" s="161">
        <v>74</v>
      </c>
      <c r="AM78" s="156" t="s">
        <v>34</v>
      </c>
      <c r="AN78" s="188">
        <v>2</v>
      </c>
      <c r="AO78" s="172">
        <v>0</v>
      </c>
      <c r="AP78" s="163">
        <f t="shared" si="116"/>
        <v>0</v>
      </c>
      <c r="AQ78" s="164">
        <f t="shared" si="99"/>
        <v>0</v>
      </c>
      <c r="AR78" s="188">
        <v>3</v>
      </c>
      <c r="AS78" s="172">
        <v>0</v>
      </c>
      <c r="AT78" s="163">
        <f t="shared" si="166"/>
        <v>0</v>
      </c>
      <c r="AU78" s="164">
        <f t="shared" si="100"/>
        <v>0</v>
      </c>
      <c r="AV78" s="188">
        <v>535</v>
      </c>
      <c r="AW78" s="172">
        <v>3</v>
      </c>
      <c r="AX78" s="163">
        <f t="shared" si="117"/>
        <v>0.11538461538461539</v>
      </c>
      <c r="AY78" s="164">
        <f t="shared" si="101"/>
        <v>5.6074766355140183E-3</v>
      </c>
      <c r="AZ78" s="188">
        <v>353</v>
      </c>
      <c r="BA78" s="172">
        <v>4</v>
      </c>
      <c r="BB78" s="163">
        <f t="shared" si="118"/>
        <v>0.15384615384615385</v>
      </c>
      <c r="BC78" s="164">
        <f t="shared" si="102"/>
        <v>1.1331444759206799E-2</v>
      </c>
      <c r="BD78" s="188">
        <v>243</v>
      </c>
      <c r="BE78" s="172">
        <v>5</v>
      </c>
      <c r="BF78" s="163">
        <f t="shared" si="119"/>
        <v>0.19230769230769232</v>
      </c>
      <c r="BG78" s="164">
        <f t="shared" si="103"/>
        <v>2.0576131687242798E-2</v>
      </c>
      <c r="BH78" s="188">
        <v>122</v>
      </c>
      <c r="BI78" s="172">
        <v>4</v>
      </c>
      <c r="BJ78" s="163">
        <f t="shared" si="120"/>
        <v>0.15384615384615385</v>
      </c>
      <c r="BK78" s="164">
        <f t="shared" si="104"/>
        <v>3.2786885245901641E-2</v>
      </c>
      <c r="BL78" s="188">
        <v>67</v>
      </c>
      <c r="BM78" s="172">
        <v>10</v>
      </c>
      <c r="BN78" s="163">
        <f t="shared" si="121"/>
        <v>0.38461538461538464</v>
      </c>
      <c r="BO78" s="164">
        <f t="shared" si="105"/>
        <v>0.14925373134328357</v>
      </c>
      <c r="BP78" s="188">
        <f t="shared" si="122"/>
        <v>1325</v>
      </c>
      <c r="BQ78" s="172">
        <f t="shared" si="122"/>
        <v>26</v>
      </c>
      <c r="BR78" s="163">
        <f t="shared" si="123"/>
        <v>1</v>
      </c>
      <c r="BS78" s="164">
        <f t="shared" si="106"/>
        <v>1.9622641509433963E-2</v>
      </c>
      <c r="BT78" s="232">
        <v>74</v>
      </c>
      <c r="BU78" s="98" t="s">
        <v>34</v>
      </c>
      <c r="BV78" s="179">
        <f t="shared" si="124"/>
        <v>0</v>
      </c>
      <c r="BW78" s="179">
        <f t="shared" si="125"/>
        <v>0</v>
      </c>
      <c r="BX78" s="233">
        <f t="shared" si="126"/>
        <v>0</v>
      </c>
      <c r="BY78" s="179">
        <f t="shared" si="127"/>
        <v>0</v>
      </c>
      <c r="BZ78" s="179">
        <f t="shared" si="128"/>
        <v>0</v>
      </c>
      <c r="CA78" s="233">
        <f t="shared" si="129"/>
        <v>0</v>
      </c>
      <c r="CB78" s="179">
        <f t="shared" si="130"/>
        <v>0.14814814814814814</v>
      </c>
      <c r="CC78" s="179">
        <f t="shared" si="131"/>
        <v>0.11538461538461539</v>
      </c>
      <c r="CD78" s="233">
        <f t="shared" si="132"/>
        <v>3.2999999999999989</v>
      </c>
      <c r="CE78" s="179">
        <f t="shared" si="133"/>
        <v>0.14814814814814814</v>
      </c>
      <c r="CF78" s="179">
        <f t="shared" si="134"/>
        <v>0.15384615384615385</v>
      </c>
      <c r="CG78" s="233">
        <f t="shared" si="135"/>
        <v>-0.60000000000000053</v>
      </c>
      <c r="CH78" s="179">
        <f t="shared" si="136"/>
        <v>0.29629629629629628</v>
      </c>
      <c r="CI78" s="179">
        <f t="shared" si="137"/>
        <v>0.19230769230769232</v>
      </c>
      <c r="CJ78" s="233">
        <f t="shared" si="138"/>
        <v>10.399999999999999</v>
      </c>
      <c r="CK78" s="179">
        <f t="shared" si="139"/>
        <v>0.1111111111111111</v>
      </c>
      <c r="CL78" s="179">
        <f t="shared" si="140"/>
        <v>0.15384615384615385</v>
      </c>
      <c r="CM78" s="233">
        <f t="shared" si="141"/>
        <v>-4.3</v>
      </c>
      <c r="CN78" s="179">
        <f t="shared" si="142"/>
        <v>0.29629629629629628</v>
      </c>
      <c r="CO78" s="179">
        <f t="shared" si="143"/>
        <v>0.38461538461538464</v>
      </c>
      <c r="CP78" s="233">
        <f t="shared" si="144"/>
        <v>-8.9000000000000021</v>
      </c>
      <c r="CR78" s="179">
        <f t="shared" si="145"/>
        <v>8.3051930272884916E-3</v>
      </c>
      <c r="CS78" s="179">
        <f t="shared" si="146"/>
        <v>1.0342541436464089E-2</v>
      </c>
      <c r="CT78" s="233">
        <f t="shared" si="147"/>
        <v>-0.2</v>
      </c>
      <c r="CU78" s="179">
        <f t="shared" si="148"/>
        <v>2.3911654649995437E-2</v>
      </c>
      <c r="CV78" s="179">
        <f t="shared" si="149"/>
        <v>2.2983425414364642E-2</v>
      </c>
      <c r="CW78" s="233">
        <f t="shared" si="150"/>
        <v>0.10000000000000009</v>
      </c>
      <c r="CX78" s="179">
        <f t="shared" si="151"/>
        <v>0.1657387971159989</v>
      </c>
      <c r="CY78" s="179">
        <f t="shared" si="152"/>
        <v>0.17834254143646408</v>
      </c>
      <c r="CZ78" s="233">
        <f t="shared" si="153"/>
        <v>-1.1999999999999984</v>
      </c>
      <c r="DA78" s="179">
        <f t="shared" si="154"/>
        <v>0.24062243314775941</v>
      </c>
      <c r="DB78" s="179">
        <f t="shared" si="155"/>
        <v>0.23849723756906077</v>
      </c>
      <c r="DC78" s="233">
        <f t="shared" si="156"/>
        <v>0.30000000000000027</v>
      </c>
      <c r="DD78" s="179">
        <f t="shared" si="157"/>
        <v>0.2691886465273341</v>
      </c>
      <c r="DE78" s="179">
        <f t="shared" si="158"/>
        <v>0.2665635359116022</v>
      </c>
      <c r="DF78" s="233">
        <f t="shared" si="159"/>
        <v>0.20000000000000018</v>
      </c>
      <c r="DG78" s="179">
        <f t="shared" si="160"/>
        <v>0.18951355297983025</v>
      </c>
      <c r="DH78" s="179">
        <f t="shared" si="161"/>
        <v>0.18744751381215469</v>
      </c>
      <c r="DI78" s="233">
        <f t="shared" si="162"/>
        <v>0.30000000000000027</v>
      </c>
      <c r="DJ78" s="179">
        <f t="shared" si="163"/>
        <v>0.10271972255179337</v>
      </c>
      <c r="DK78" s="179">
        <f t="shared" si="164"/>
        <v>9.5823204419889507E-2</v>
      </c>
      <c r="DL78" s="233">
        <f t="shared" si="165"/>
        <v>0.69999999999999929</v>
      </c>
      <c r="DM78" s="251">
        <v>999</v>
      </c>
    </row>
    <row r="79" spans="1:117" ht="14.25" thickTop="1">
      <c r="A79" s="99"/>
      <c r="B79" s="289" t="s">
        <v>0</v>
      </c>
      <c r="C79" s="290"/>
      <c r="D79" s="168">
        <f>地区別_長期入院!D13</f>
        <v>2443</v>
      </c>
      <c r="E79" s="150">
        <f>地区別_長期入院!E13</f>
        <v>182</v>
      </c>
      <c r="F79" s="130">
        <f>地区別_長期入院!F13</f>
        <v>8.3051930272884916E-3</v>
      </c>
      <c r="G79" s="17">
        <f>地区別_長期入院!G13</f>
        <v>7.4498567335243557E-2</v>
      </c>
      <c r="H79" s="168">
        <f>地区別_長期入院!H13</f>
        <v>8023</v>
      </c>
      <c r="I79" s="150">
        <f>地区別_長期入院!I13</f>
        <v>524</v>
      </c>
      <c r="J79" s="130">
        <f>地区別_長期入院!J13</f>
        <v>2.3911654649995437E-2</v>
      </c>
      <c r="K79" s="17">
        <f>地区別_長期入院!K13</f>
        <v>6.5312227346379162E-2</v>
      </c>
      <c r="L79" s="168">
        <f>地区別_長期入院!L13</f>
        <v>462860</v>
      </c>
      <c r="M79" s="150">
        <f>地区別_長期入院!M13</f>
        <v>3632</v>
      </c>
      <c r="N79" s="130">
        <f>地区別_長期入院!N13</f>
        <v>0.1657387971159989</v>
      </c>
      <c r="O79" s="17">
        <f>地区別_長期入院!O13</f>
        <v>7.8468651428077602E-3</v>
      </c>
      <c r="P79" s="168">
        <f>地区別_長期入院!P13</f>
        <v>402345</v>
      </c>
      <c r="Q79" s="150">
        <f>地区別_長期入院!Q13</f>
        <v>5273</v>
      </c>
      <c r="R79" s="130">
        <f>地区別_長期入院!R13</f>
        <v>0.24062243314775941</v>
      </c>
      <c r="S79" s="17">
        <f>地区別_長期入院!S13</f>
        <v>1.3105668021225566E-2</v>
      </c>
      <c r="T79" s="168">
        <f>地区別_長期入院!T13</f>
        <v>259897</v>
      </c>
      <c r="U79" s="150">
        <f>地区別_長期入院!U13</f>
        <v>5899</v>
      </c>
      <c r="V79" s="130">
        <f>地区別_長期入院!V13</f>
        <v>0.2691886465273341</v>
      </c>
      <c r="W79" s="17">
        <f>地区別_長期入院!W13</f>
        <v>2.2697453221853271E-2</v>
      </c>
      <c r="X79" s="168">
        <f>地区別_長期入院!X13</f>
        <v>121354</v>
      </c>
      <c r="Y79" s="150">
        <f>地区別_長期入院!Y13</f>
        <v>4153</v>
      </c>
      <c r="Z79" s="130">
        <f>地区別_長期入院!Z13</f>
        <v>0.18951355297983025</v>
      </c>
      <c r="AA79" s="17">
        <f>地区別_長期入院!AA13</f>
        <v>3.4222192923183417E-2</v>
      </c>
      <c r="AB79" s="168">
        <f>地区別_長期入院!AB13</f>
        <v>46223</v>
      </c>
      <c r="AC79" s="150">
        <f>地区別_長期入院!AC13</f>
        <v>2251</v>
      </c>
      <c r="AD79" s="130">
        <f>地区別_長期入院!AD13</f>
        <v>0.10271972255179337</v>
      </c>
      <c r="AE79" s="17">
        <f>地区別_長期入院!AE13</f>
        <v>4.8698699781494062E-2</v>
      </c>
      <c r="AF79" s="168">
        <f>地区別_長期入院!AF13</f>
        <v>1303145</v>
      </c>
      <c r="AG79" s="150">
        <f>地区別_長期入院!AG13</f>
        <v>21914</v>
      </c>
      <c r="AH79" s="130">
        <f>地区別_長期入院!AH13</f>
        <v>1</v>
      </c>
      <c r="AI79" s="17">
        <f>地区別_長期入院!AI13</f>
        <v>1.6816240709974714E-2</v>
      </c>
      <c r="AL79" s="289" t="s">
        <v>0</v>
      </c>
      <c r="AM79" s="290"/>
      <c r="AN79" s="168">
        <v>3123</v>
      </c>
      <c r="AO79" s="150">
        <v>234</v>
      </c>
      <c r="AP79" s="130">
        <v>1.0342541436464089E-2</v>
      </c>
      <c r="AQ79" s="17">
        <v>7.492795389048991E-2</v>
      </c>
      <c r="AR79" s="168">
        <v>8327</v>
      </c>
      <c r="AS79" s="150">
        <v>520</v>
      </c>
      <c r="AT79" s="130">
        <v>2.2983425414364642E-2</v>
      </c>
      <c r="AU79" s="17">
        <v>6.2447460069652939E-2</v>
      </c>
      <c r="AV79" s="168">
        <v>473655</v>
      </c>
      <c r="AW79" s="150">
        <v>4035</v>
      </c>
      <c r="AX79" s="130">
        <v>0.17834254143646408</v>
      </c>
      <c r="AY79" s="17">
        <v>8.5188586629508824E-3</v>
      </c>
      <c r="AZ79" s="168">
        <v>378672</v>
      </c>
      <c r="BA79" s="150">
        <v>5396</v>
      </c>
      <c r="BB79" s="130">
        <v>0.23849723756906077</v>
      </c>
      <c r="BC79" s="17">
        <v>1.4249799298601429E-2</v>
      </c>
      <c r="BD79" s="168">
        <v>246230</v>
      </c>
      <c r="BE79" s="150">
        <v>6031</v>
      </c>
      <c r="BF79" s="130">
        <v>0.2665635359116022</v>
      </c>
      <c r="BG79" s="17">
        <v>2.4493359866791211E-2</v>
      </c>
      <c r="BH79" s="168">
        <v>113179</v>
      </c>
      <c r="BI79" s="150">
        <v>4241</v>
      </c>
      <c r="BJ79" s="130">
        <v>0.18744751381215469</v>
      </c>
      <c r="BK79" s="17">
        <v>3.7471615759107256E-2</v>
      </c>
      <c r="BL79" s="168">
        <v>41727</v>
      </c>
      <c r="BM79" s="150">
        <v>2168</v>
      </c>
      <c r="BN79" s="130">
        <v>9.5823204419889507E-2</v>
      </c>
      <c r="BO79" s="17">
        <v>5.1956766601960358E-2</v>
      </c>
      <c r="BP79" s="168">
        <v>1264913</v>
      </c>
      <c r="BQ79" s="150">
        <v>22625</v>
      </c>
      <c r="BR79" s="130">
        <f t="shared" si="123"/>
        <v>1</v>
      </c>
      <c r="BS79" s="17">
        <v>1.788660564007169E-2</v>
      </c>
      <c r="BT79" s="232">
        <v>75</v>
      </c>
      <c r="BU79" s="33" t="s">
        <v>208</v>
      </c>
    </row>
  </sheetData>
  <customSheetViews>
    <customSheetView guid="{637B1C33-F0B9-40A6-9BF1-AD79E7C69DA0}" scale="96" showGridLines="0"/>
  </customSheetViews>
  <mergeCells count="40">
    <mergeCell ref="AL79:AM79"/>
    <mergeCell ref="BV3:BX3"/>
    <mergeCell ref="AV3:AY3"/>
    <mergeCell ref="AF3:AI3"/>
    <mergeCell ref="AB3:AE3"/>
    <mergeCell ref="AL3:AL4"/>
    <mergeCell ref="AM3:AM4"/>
    <mergeCell ref="AR3:AU3"/>
    <mergeCell ref="AN3:AQ3"/>
    <mergeCell ref="X3:AA3"/>
    <mergeCell ref="B79:C79"/>
    <mergeCell ref="B3:B4"/>
    <mergeCell ref="C3:C4"/>
    <mergeCell ref="D3:G3"/>
    <mergeCell ref="T3:W3"/>
    <mergeCell ref="P3:S3"/>
    <mergeCell ref="L3:O3"/>
    <mergeCell ref="H3:K3"/>
    <mergeCell ref="CR3:CT3"/>
    <mergeCell ref="AZ3:BC3"/>
    <mergeCell ref="BD3:BG3"/>
    <mergeCell ref="BH3:BK3"/>
    <mergeCell ref="BL3:BO3"/>
    <mergeCell ref="BP3:BS3"/>
    <mergeCell ref="BV2:CP2"/>
    <mergeCell ref="BU2:BU4"/>
    <mergeCell ref="CU3:CW3"/>
    <mergeCell ref="BY3:CA3"/>
    <mergeCell ref="CB3:CD3"/>
    <mergeCell ref="CE3:CG3"/>
    <mergeCell ref="CH3:CJ3"/>
    <mergeCell ref="CK3:CM3"/>
    <mergeCell ref="CR2:DM2"/>
    <mergeCell ref="DM3:DM4"/>
    <mergeCell ref="CX3:CZ3"/>
    <mergeCell ref="DA3:DC3"/>
    <mergeCell ref="DD3:DF3"/>
    <mergeCell ref="DG3:DI3"/>
    <mergeCell ref="DJ3:DL3"/>
    <mergeCell ref="CN3:CP3"/>
  </mergeCells>
  <phoneticPr fontId="3"/>
  <pageMargins left="0.70866141732283472" right="0.19685039370078741" top="0.59055118110236227" bottom="0.43307086614173229" header="0.31496062992125984" footer="0.31496062992125984"/>
  <pageSetup paperSize="8" scale="68" fitToHeight="0" orientation="landscape" r:id="rId1"/>
  <headerFooter>
    <oddHeader>&amp;R&amp;"ＭＳ 明朝,標準"&amp;12 1.基礎統計</oddHeader>
  </headerFooter>
  <ignoredErrors>
    <ignoredError sqref="BP42:BP78" unlockedFormula="1"/>
    <ignoredError sqref="F5:G5 J5:K5 N5:O5 R5:S5 V5:W5 Z5:AA5 AD5:AG5 F6:G6 J6:K6 N6:O6 R6:S6 V6:W6 Z6:AA6 AD6:AG6 F7:G7 J7:K7 N7:O7 R7:S7 V7:W7 Z7:AA7 AD7:AG7 F8:G8 J8:K8 N8:O8 R8:S8 V8:W8 Z8:AA8 AD8:AG8 F9:G9 J9:K9 N9:O9 R9:S9 V9:W9 Z9:AA9 AD9:AG9 F10:G10 J10:K10 N10:O10 R10:S10 V10:W10 Z10:AA10 AD10:AG10 F11:G11 J11:K11 N11:O11 R11:S11 V11:W11 Z11:AA11 AD11:AG11 F12:G12 J12:K12 N12:O12 R12:S12 V12:W12 Z12:AA12 AD12:AG12 F13:G13 J13:K13 N13:O13 R13:S13 V13:W13 Z13:AA13 AD13:AG13 F14:G14 J14:K14 N14:O14 R14:S14 V14:W14 Z14:AA14 AD14:AG14 F15:G15 J15:K15 N15:O15 R15:S15 V15:W15 Z15:AA15 AD15:AG15 F16:G16 J16:K16 N16:O16 R16:S16 V16:W16 Z16:AA16 AD16:AG16 F17:G17 J17:K17 N17:O17 R17:S17 V17:W17 Z17:AA17 AD17:AG17 F18:G18 J18:K18 N18:O18 R18:S18 V18:W18 Z18:AA18 AD18:AG18 F19:G19 J19:K19 N19:O19 R19:S19 V19:W19 Z19:AA19 AD19:AG19 F20:G20 J20:K20 N20:O20 R20:S20 V20:W20 Z20:AA20 AD20:AG20 F21:G21 J21:K21 N21:O21 R21:S21 V21:W21 Z21:AA21 AD21:AG21 F22:G22 J22:K22 N22:O22 R22:S22 V22:W22 Z22:AA22 AD22:AG22 F23:G23 J23:K23 N23:O23 R23:S23 V23:W23 Z23:AA23 AD23:AG23 F24:G24 J24:K24 N24:O24 R24:S24 V24:W24 Z24:AA24 AD24:AG24 F25:G25 J25:K25 N25:O25 R25:S25 V25:W25 Z25:AA25 AD25:AG25 F26:G26 J26:K26 N26:O26 R26:S26 V26:W26 Z26:AA26 AD26:AG26 F27:G27 J27:K27 N27:O27 R27:S27 V27:W27 Z27:AA27 AD27:AG27 F28:G28 J28:K28 N28:O28 R28:S28 V28:W28 Z28:AA28 AD28:AG28 F29:G29 J29:K29 N29:O29 R29:S29 V29:W29 Z29:AA29 AD29:AG29 F30:G30 J30:K30 N30:O30 R30:S30 V30:W30 Z30:AA30 AD30:AG30 F31:G31 J31:K31 N31:O31 R31:S31 V31:W31 Z31:AA31 AD31:AG31 F32:G32 J32:K32 N32:O32 R32:S32 V32:W32 Z32:AA32 AD32:AG32 F33:G33 J33:K33 N33:O33 R33:S33 V33:W33 Z33:AA33 AD33:AG33 F34:G34 J34:K34 N34:O34 R34:S34 V34:W34 Z34:AA34 AD34:AG34 F35:G35 J35:K35 N35:O35 R35:S35 V35:W35 Z35:AA35 AD35:AG35 F36:G36 J36:K36 N36:O36 R36:S36 V36:W36 Z36:AA36 AD36:AG36 F37:G37 J37:K37 N37:O37 R37:S37 V37:W37 Z37:AA37 AD37:AG37 F38:G38 J38:K38 N38:O38 R38:S38 V38:W38 Z38:AA38 AD38:AG38 F39:G39 J39:K39 N39:O39 R39:S39 V39:W39 Z39:AA39 AD39:AG39 F40:G40 J40:K40 N40:O40 R40:S40 V40:W40 Z40:AA40 AD40:AG40 F41:G41 J41:K41 N41:O41 R41:S41 V41:W41 Z41:AA41 AD41:AG41 F42:G42 J42:K42 N42:O42 R42:S42 V42:W42 Z42:AA42 AD42:AE42 AG42:AG78 F43:G43 J43:K43 N43:O43 R43:S43 V43:W43 Z43:AA43 AD43:AE43 F44:G44 J44:K44 N44:O44 R44:S44 V44:W44 Z44:AA44 AD44:AE44 F45:G45 J45:K45 N45:O45 R45:S45 V45:W45 Z45:AA45 AD45:AE45 F46:G46 J46:K46 N46:O46 R46:S46 V46:W46 Z46:AA46 AD46:AE46 F47:G47 J47:K47 N47:O47 R47:S47 V47:W47 Z47:AA47 AD47:AE47 F48:G48 J48:K48 N48:O48 R48:S48 V48:W48 Z48:AA48 AD48:AE48 F49:G49 J49:K49 N49:O49 R49:S49 V49:W49 Z49:AA49 AD49:AE49 F50:G50 J50:K50 N50:O50 R50:S50 V50:W50 Z50:AA50 AD50:AE50 F51:G51 J51:K51 N51:O51 R51:S51 V51:W51 Z51:AA51 AD51:AE51 F52:G52 J52:K52 N52:O52 R52:S52 V52:W52 Z52:AA52 AD52:AE52 F53:G53 J53:K53 N53:O53 R53:S53 V53:W53 Z53:AA53 AD53:AE53 F54:G54 J54:K54 N54:O54 R54:S54 V54:W54 Z54:AA54 AD54:AE54 F55:G55 J55:K55 N55:O55 R55:S55 V55:W55 Z55:AA55 AD55:AE55 F56:G56 J56:K56 N56:O56 R56:S56 V56:W56 Z56:AA56 AD56:AE56 F57:G57 J57:K57 N57:O57 R57:S57 V57:W57 Z57:AA57 AD57:AE57 F58:G58 J58:K58 N58:O58 R58:S58 V58:W58 Z58:AA58 AD58:AE58 F59:G59 J59:K59 N59:O59 R59:S59 V59:W59 Z59:AA59 AD59:AE59 F60:G60 J60:K60 N60:O60 R60:S60 V60:W60 Z60:AA60 AD60:AE60 F61:G61 J61:K61 N61:O61 R61:S61 V61:W61 Z61:AA61 AD61:AE61 F62:G62 J62:K62 N62:O62 R62:S62 V62:W62 Z62:AA62 AD62:AE62 F63:G63 J63:K63 N63:O63 R63:S63 V63:W63 Z63:AA63 AD63:AE63 F64:G64 J64:K64 N64:O64 R64:S64 V64:W64 Z64:AA64 AD64:AE64 F65:G65 J65:K65 N65:O65 R65:S65 V65:W65 Z65:AA65 AD65:AE65 F66:G66 J66:K66 N66:O66 R66:S66 V66:W66 Z66:AA66 AD66:AE66 F67:G67 J67:K67 N67:O67 R67:S67 V67:W67 Z67:AA67 AD67:AE67 F68:G68 J68:K68 N68:O68 R68:S68 V68:W68 Z68:AA68 AD68:AE68 F69:G69 J69:K69 N69:O69 R69:S69 V69:W69 Z69:AA69 AD69:AE69 F70:G70 J70:K70 N70:O70 R70:S70 V70:W70 Z70:AA70 AD70:AE70 F71:G71 J71:K71 N71:O71 R71:S71 V71:W71 Z71:AA71 AD71:AE71 F72:G72 J72:K72 N72:O72 R72:S72 V72:W72 Z72:AA72 AD72:AE72 F73:G73 J73:K73 N73:O73 R73:S73 V73:W73 Z73:AA73 AD73:AE73 F74:G74 J74:K74 N74:O74 R74:S74 V74:W74 Z74:AA74 AD74:AE74 F75:G75 J75:K75 N75:O75 R75:S75 V75:W75 Z75:AA75 AD75:AE75 F76:G76 J76:K76 N76:O76 R76:S76 V76:W76 Z76:AA76 AD76:AE76 F77:G77 J77:K77 N77:O77 R77:S77 V77:W77 Z77:AA77 AD77:AE77 F78:G78 J78:K78 N78:O78 R78:S78 V78:W78 Z78:AA78 AD78:AE78 D79:E79 H79:I79 L79:M79 P79:Q79 T79:U79 X79:Y79 AB79:AC79" emptyCellReference="1"/>
    <ignoredError sqref="AF42:AF78" unlockedFormula="1" emptyCellReferenc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67C4-D228-4BC4-9EFF-AEF2DAA9A18F}"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13" width="10.125" style="1" customWidth="1"/>
    <col min="14" max="16384" width="9" style="1"/>
  </cols>
  <sheetData>
    <row r="1" spans="2:2" ht="16.5" customHeight="1">
      <c r="B1" s="16" t="s">
        <v>236</v>
      </c>
    </row>
    <row r="2" spans="2:2" ht="16.5" customHeight="1">
      <c r="B2" s="16" t="s">
        <v>141</v>
      </c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19685039370078741"/>
  <pageSetup paperSize="9" scale="75" orientation="portrait" r:id="rId1"/>
  <headerFooter>
    <oddHeader>&amp;R&amp;"ＭＳ 明朝,標準"&amp;12 1.基礎統計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7AA7-558A-4BA6-B626-EF60FC200B6F}">
  <dimension ref="A1:B54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13" width="10.125" style="1" customWidth="1"/>
    <col min="14" max="16384" width="9" style="1"/>
  </cols>
  <sheetData>
    <row r="1" spans="2:2" ht="16.5" customHeight="1">
      <c r="B1" s="2" t="s">
        <v>238</v>
      </c>
    </row>
    <row r="2" spans="2:2" ht="16.5" customHeight="1">
      <c r="B2" s="2" t="s">
        <v>141</v>
      </c>
    </row>
    <row r="3" spans="2:2" ht="16.5" customHeight="1">
      <c r="B3" s="2" t="s">
        <v>239</v>
      </c>
    </row>
    <row r="79" spans="2:2" ht="16.5" customHeight="1">
      <c r="B79" s="2" t="s">
        <v>238</v>
      </c>
    </row>
    <row r="80" spans="2:2" ht="16.5" customHeight="1">
      <c r="B80" s="2" t="s">
        <v>141</v>
      </c>
    </row>
    <row r="81" spans="2:2" ht="16.5" customHeight="1">
      <c r="B81" s="2" t="s">
        <v>240</v>
      </c>
    </row>
    <row r="157" spans="2:2" ht="16.5" customHeight="1">
      <c r="B157" s="2" t="s">
        <v>238</v>
      </c>
    </row>
    <row r="158" spans="2:2" ht="16.5" customHeight="1">
      <c r="B158" s="2" t="s">
        <v>141</v>
      </c>
    </row>
    <row r="159" spans="2:2" ht="16.5" customHeight="1">
      <c r="B159" s="2" t="s">
        <v>241</v>
      </c>
    </row>
    <row r="235" spans="2:2" ht="16.5" customHeight="1">
      <c r="B235" s="2" t="s">
        <v>238</v>
      </c>
    </row>
    <row r="236" spans="2:2" ht="16.5" customHeight="1">
      <c r="B236" s="2" t="s">
        <v>141</v>
      </c>
    </row>
    <row r="237" spans="2:2" ht="16.5" customHeight="1">
      <c r="B237" s="2" t="s">
        <v>242</v>
      </c>
    </row>
    <row r="313" spans="2:2" ht="16.5" customHeight="1">
      <c r="B313" s="2" t="s">
        <v>238</v>
      </c>
    </row>
    <row r="314" spans="2:2" ht="16.5" customHeight="1">
      <c r="B314" s="2" t="s">
        <v>141</v>
      </c>
    </row>
    <row r="315" spans="2:2" ht="16.5" customHeight="1">
      <c r="B315" s="2" t="s">
        <v>243</v>
      </c>
    </row>
    <row r="391" spans="2:2" ht="16.5" customHeight="1">
      <c r="B391" s="2" t="s">
        <v>238</v>
      </c>
    </row>
    <row r="392" spans="2:2" ht="16.5" customHeight="1">
      <c r="B392" s="2" t="s">
        <v>141</v>
      </c>
    </row>
    <row r="393" spans="2:2" ht="16.5" customHeight="1">
      <c r="B393" s="2" t="s">
        <v>244</v>
      </c>
    </row>
    <row r="469" spans="2:2" ht="16.5" customHeight="1">
      <c r="B469" s="2" t="s">
        <v>238</v>
      </c>
    </row>
    <row r="470" spans="2:2" ht="16.5" customHeight="1">
      <c r="B470" s="2" t="s">
        <v>141</v>
      </c>
    </row>
    <row r="471" spans="2:2" ht="16.5" customHeight="1">
      <c r="B471" s="2" t="s">
        <v>245</v>
      </c>
    </row>
    <row r="547" spans="1:1">
      <c r="A547" s="2"/>
    </row>
    <row r="548" spans="1:1">
      <c r="A548" s="2"/>
    </row>
  </sheetData>
  <customSheetViews>
    <customSheetView guid="{637B1C33-F0B9-40A6-9BF1-AD79E7C69DA0}" showGridLines="0"/>
  </customSheetViews>
  <phoneticPr fontId="3"/>
  <pageMargins left="0.70866141732283472" right="0.19685039370078741" top="0.59055118110236227" bottom="0.59055118110236227" header="0.31496062992125984" footer="0.19685039370078741"/>
  <pageSetup paperSize="9" scale="75" orientation="portrait" r:id="rId1"/>
  <headerFooter>
    <oddHeader>&amp;R&amp;"ＭＳ 明朝,標準"&amp;12 1.基礎統計</oddHeader>
  </headerFooter>
  <rowBreaks count="6" manualBreakCount="6">
    <brk id="78" max="12" man="1"/>
    <brk id="156" max="12" man="1"/>
    <brk id="234" max="12" man="1"/>
    <brk id="312" max="12" man="1"/>
    <brk id="390" max="12" man="1"/>
    <brk id="468" max="12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B1:S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9" width="8.75" style="1" customWidth="1"/>
    <col min="20" max="16384" width="9" style="1"/>
  </cols>
  <sheetData>
    <row r="1" spans="2:19" ht="16.5" customHeight="1">
      <c r="B1" s="3" t="s">
        <v>246</v>
      </c>
    </row>
    <row r="2" spans="2:19" ht="16.5" customHeight="1">
      <c r="B2" s="1" t="s">
        <v>117</v>
      </c>
    </row>
    <row r="3" spans="2:19" ht="16.5" customHeight="1">
      <c r="B3" s="323"/>
      <c r="C3" s="286" t="s">
        <v>116</v>
      </c>
      <c r="D3" s="287" t="s">
        <v>140</v>
      </c>
      <c r="E3" s="287"/>
      <c r="F3" s="287" t="s">
        <v>70</v>
      </c>
      <c r="G3" s="287"/>
      <c r="H3" s="287" t="s">
        <v>71</v>
      </c>
      <c r="I3" s="287"/>
      <c r="J3" s="287" t="s">
        <v>72</v>
      </c>
      <c r="K3" s="287"/>
      <c r="L3" s="287" t="s">
        <v>73</v>
      </c>
      <c r="M3" s="287"/>
      <c r="N3" s="287" t="s">
        <v>74</v>
      </c>
      <c r="O3" s="287"/>
      <c r="P3" s="287" t="s">
        <v>76</v>
      </c>
      <c r="Q3" s="287"/>
      <c r="R3" s="287" t="s">
        <v>75</v>
      </c>
      <c r="S3" s="287"/>
    </row>
    <row r="4" spans="2:19" ht="57" customHeight="1">
      <c r="B4" s="323"/>
      <c r="C4" s="286"/>
      <c r="D4" s="129" t="s">
        <v>167</v>
      </c>
      <c r="E4" s="128" t="s">
        <v>156</v>
      </c>
      <c r="F4" s="129" t="s">
        <v>167</v>
      </c>
      <c r="G4" s="128" t="s">
        <v>156</v>
      </c>
      <c r="H4" s="129" t="s">
        <v>167</v>
      </c>
      <c r="I4" s="128" t="s">
        <v>156</v>
      </c>
      <c r="J4" s="129" t="s">
        <v>167</v>
      </c>
      <c r="K4" s="128" t="s">
        <v>156</v>
      </c>
      <c r="L4" s="129" t="s">
        <v>167</v>
      </c>
      <c r="M4" s="128" t="s">
        <v>156</v>
      </c>
      <c r="N4" s="129" t="s">
        <v>167</v>
      </c>
      <c r="O4" s="128" t="s">
        <v>156</v>
      </c>
      <c r="P4" s="129" t="s">
        <v>167</v>
      </c>
      <c r="Q4" s="128" t="s">
        <v>156</v>
      </c>
      <c r="R4" s="129" t="s">
        <v>167</v>
      </c>
      <c r="S4" s="132" t="s">
        <v>156</v>
      </c>
    </row>
    <row r="5" spans="2:19">
      <c r="B5" s="74">
        <v>1</v>
      </c>
      <c r="C5" s="11" t="s">
        <v>1</v>
      </c>
      <c r="D5" s="217">
        <v>140</v>
      </c>
      <c r="E5" s="163">
        <f>IFERROR(D5/$R5,0)</f>
        <v>6.5727699530516437E-2</v>
      </c>
      <c r="F5" s="217">
        <v>124</v>
      </c>
      <c r="G5" s="163">
        <f>IFERROR(F5/$R5,0)</f>
        <v>5.8215962441314557E-2</v>
      </c>
      <c r="H5" s="217">
        <v>425</v>
      </c>
      <c r="I5" s="163">
        <f>IFERROR(H5/$R5,0)</f>
        <v>0.19953051643192488</v>
      </c>
      <c r="J5" s="217">
        <v>523</v>
      </c>
      <c r="K5" s="163">
        <f>IFERROR(J5/$R5,0)</f>
        <v>0.24553990610328638</v>
      </c>
      <c r="L5" s="217">
        <v>523</v>
      </c>
      <c r="M5" s="163">
        <f>IFERROR(L5/$R5,0)</f>
        <v>0.24553990610328638</v>
      </c>
      <c r="N5" s="217">
        <v>286</v>
      </c>
      <c r="O5" s="163">
        <f>IFERROR(N5/$R5,0)</f>
        <v>0.13427230046948357</v>
      </c>
      <c r="P5" s="217">
        <v>109</v>
      </c>
      <c r="Q5" s="163">
        <f>IFERROR(P5/$R5,0)</f>
        <v>5.1173708920187792E-2</v>
      </c>
      <c r="R5" s="217">
        <f t="shared" ref="R5:R6" si="0">SUM(D5,F5,H5,J5,L5,N5,P5)</f>
        <v>2130</v>
      </c>
      <c r="S5" s="12">
        <f t="shared" ref="S5:S13" si="1">IFERROR(R5/$R5,0)</f>
        <v>1</v>
      </c>
    </row>
    <row r="6" spans="2:19">
      <c r="B6" s="74">
        <v>2</v>
      </c>
      <c r="C6" s="11" t="s">
        <v>8</v>
      </c>
      <c r="D6" s="217">
        <v>125</v>
      </c>
      <c r="E6" s="163">
        <f t="shared" ref="E6:E13" si="2">IFERROR(D6/$R6,0)</f>
        <v>7.1184510250569474E-2</v>
      </c>
      <c r="F6" s="217">
        <v>139</v>
      </c>
      <c r="G6" s="163">
        <f t="shared" ref="G6:G13" si="3">IFERROR(F6/$R6,0)</f>
        <v>7.9157175398633262E-2</v>
      </c>
      <c r="H6" s="217">
        <v>373</v>
      </c>
      <c r="I6" s="163">
        <f t="shared" ref="I6:I13" si="4">IFERROR(H6/$R6,0)</f>
        <v>0.21241457858769933</v>
      </c>
      <c r="J6" s="217">
        <v>431</v>
      </c>
      <c r="K6" s="163">
        <f t="shared" ref="K6:K13" si="5">IFERROR(J6/$R6,0)</f>
        <v>0.24544419134396356</v>
      </c>
      <c r="L6" s="217">
        <v>379</v>
      </c>
      <c r="M6" s="163">
        <f t="shared" ref="M6:M13" si="6">IFERROR(L6/$R6,0)</f>
        <v>0.21583143507972666</v>
      </c>
      <c r="N6" s="217">
        <v>230</v>
      </c>
      <c r="O6" s="163">
        <f t="shared" ref="O6:O13" si="7">IFERROR(N6/$R6,0)</f>
        <v>0.13097949886104784</v>
      </c>
      <c r="P6" s="217">
        <v>79</v>
      </c>
      <c r="Q6" s="163">
        <f t="shared" ref="Q6:Q13" si="8">IFERROR(P6/$R6,0)</f>
        <v>4.4988610478359906E-2</v>
      </c>
      <c r="R6" s="217">
        <f t="shared" si="0"/>
        <v>1756</v>
      </c>
      <c r="S6" s="12">
        <f t="shared" si="1"/>
        <v>1</v>
      </c>
    </row>
    <row r="7" spans="2:19">
      <c r="B7" s="74">
        <v>3</v>
      </c>
      <c r="C7" s="13" t="s">
        <v>13</v>
      </c>
      <c r="D7" s="217">
        <v>151</v>
      </c>
      <c r="E7" s="163">
        <f t="shared" si="2"/>
        <v>6.8636363636363634E-2</v>
      </c>
      <c r="F7" s="217">
        <v>177</v>
      </c>
      <c r="G7" s="163">
        <f t="shared" si="3"/>
        <v>8.0454545454545459E-2</v>
      </c>
      <c r="H7" s="217">
        <v>478</v>
      </c>
      <c r="I7" s="163">
        <f t="shared" si="4"/>
        <v>0.21727272727272728</v>
      </c>
      <c r="J7" s="217">
        <v>567</v>
      </c>
      <c r="K7" s="163">
        <f t="shared" si="5"/>
        <v>0.25772727272727275</v>
      </c>
      <c r="L7" s="217">
        <v>486</v>
      </c>
      <c r="M7" s="163">
        <f t="shared" si="6"/>
        <v>0.22090909090909092</v>
      </c>
      <c r="N7" s="217">
        <v>243</v>
      </c>
      <c r="O7" s="163">
        <f t="shared" si="7"/>
        <v>0.11045454545454546</v>
      </c>
      <c r="P7" s="217">
        <v>98</v>
      </c>
      <c r="Q7" s="163">
        <f t="shared" si="8"/>
        <v>4.4545454545454548E-2</v>
      </c>
      <c r="R7" s="217">
        <f t="shared" ref="R7:R13" si="9">SUM(D7,F7,H7,J7,L7,N7,P7)</f>
        <v>2200</v>
      </c>
      <c r="S7" s="12">
        <f t="shared" si="1"/>
        <v>1</v>
      </c>
    </row>
    <row r="8" spans="2:19">
      <c r="B8" s="74">
        <v>4</v>
      </c>
      <c r="C8" s="13" t="s">
        <v>21</v>
      </c>
      <c r="D8" s="217">
        <v>110</v>
      </c>
      <c r="E8" s="163">
        <f t="shared" si="2"/>
        <v>7.3529411764705885E-2</v>
      </c>
      <c r="F8" s="217">
        <v>99</v>
      </c>
      <c r="G8" s="163">
        <f t="shared" si="3"/>
        <v>6.6176470588235295E-2</v>
      </c>
      <c r="H8" s="217">
        <v>320</v>
      </c>
      <c r="I8" s="163">
        <f t="shared" si="4"/>
        <v>0.21390374331550802</v>
      </c>
      <c r="J8" s="217">
        <v>419</v>
      </c>
      <c r="K8" s="163">
        <f t="shared" si="5"/>
        <v>0.28008021390374332</v>
      </c>
      <c r="L8" s="217">
        <v>306</v>
      </c>
      <c r="M8" s="163">
        <f t="shared" si="6"/>
        <v>0.20454545454545456</v>
      </c>
      <c r="N8" s="217">
        <v>177</v>
      </c>
      <c r="O8" s="163">
        <f t="shared" si="7"/>
        <v>0.11831550802139038</v>
      </c>
      <c r="P8" s="217">
        <v>65</v>
      </c>
      <c r="Q8" s="163">
        <f t="shared" si="8"/>
        <v>4.3449197860962567E-2</v>
      </c>
      <c r="R8" s="217">
        <f t="shared" si="9"/>
        <v>1496</v>
      </c>
      <c r="S8" s="12">
        <f t="shared" si="1"/>
        <v>1</v>
      </c>
    </row>
    <row r="9" spans="2:19">
      <c r="B9" s="74">
        <v>5</v>
      </c>
      <c r="C9" s="13" t="s">
        <v>25</v>
      </c>
      <c r="D9" s="217">
        <v>130</v>
      </c>
      <c r="E9" s="163">
        <f t="shared" si="2"/>
        <v>7.0005385029617659E-2</v>
      </c>
      <c r="F9" s="217">
        <v>135</v>
      </c>
      <c r="G9" s="163">
        <f t="shared" si="3"/>
        <v>7.2697899838449112E-2</v>
      </c>
      <c r="H9" s="217">
        <v>366</v>
      </c>
      <c r="I9" s="163">
        <f t="shared" si="4"/>
        <v>0.19709208400646203</v>
      </c>
      <c r="J9" s="217">
        <v>440</v>
      </c>
      <c r="K9" s="163">
        <f t="shared" si="5"/>
        <v>0.23694130317716747</v>
      </c>
      <c r="L9" s="217">
        <v>421</v>
      </c>
      <c r="M9" s="163">
        <f t="shared" si="6"/>
        <v>0.22670974690360796</v>
      </c>
      <c r="N9" s="217">
        <v>258</v>
      </c>
      <c r="O9" s="163">
        <f t="shared" si="7"/>
        <v>0.13893376413570274</v>
      </c>
      <c r="P9" s="217">
        <v>107</v>
      </c>
      <c r="Q9" s="163">
        <f t="shared" si="8"/>
        <v>5.7619816908992996E-2</v>
      </c>
      <c r="R9" s="217">
        <f t="shared" si="9"/>
        <v>1857</v>
      </c>
      <c r="S9" s="12">
        <f t="shared" si="1"/>
        <v>1</v>
      </c>
    </row>
    <row r="10" spans="2:19">
      <c r="B10" s="74">
        <v>6</v>
      </c>
      <c r="C10" s="13" t="s">
        <v>35</v>
      </c>
      <c r="D10" s="217">
        <v>201</v>
      </c>
      <c r="E10" s="163">
        <f t="shared" si="2"/>
        <v>7.065026362038665E-2</v>
      </c>
      <c r="F10" s="217">
        <v>206</v>
      </c>
      <c r="G10" s="163">
        <f t="shared" si="3"/>
        <v>7.2407732864674862E-2</v>
      </c>
      <c r="H10" s="217">
        <v>552</v>
      </c>
      <c r="I10" s="163">
        <f t="shared" si="4"/>
        <v>0.19402460456942003</v>
      </c>
      <c r="J10" s="217">
        <v>688</v>
      </c>
      <c r="K10" s="163">
        <f t="shared" si="5"/>
        <v>0.24182776801405975</v>
      </c>
      <c r="L10" s="217">
        <v>649</v>
      </c>
      <c r="M10" s="163">
        <f t="shared" si="6"/>
        <v>0.2281195079086116</v>
      </c>
      <c r="N10" s="217">
        <v>393</v>
      </c>
      <c r="O10" s="163">
        <f t="shared" si="7"/>
        <v>0.13813708260105448</v>
      </c>
      <c r="P10" s="217">
        <v>156</v>
      </c>
      <c r="Q10" s="163">
        <f t="shared" si="8"/>
        <v>5.4833040421792621E-2</v>
      </c>
      <c r="R10" s="217">
        <f t="shared" si="9"/>
        <v>2845</v>
      </c>
      <c r="S10" s="12">
        <f t="shared" si="1"/>
        <v>1</v>
      </c>
    </row>
    <row r="11" spans="2:19">
      <c r="B11" s="74">
        <v>7</v>
      </c>
      <c r="C11" s="13" t="s">
        <v>44</v>
      </c>
      <c r="D11" s="148">
        <v>329</v>
      </c>
      <c r="E11" s="163">
        <f t="shared" si="2"/>
        <v>8.468468468468468E-2</v>
      </c>
      <c r="F11" s="148">
        <v>317</v>
      </c>
      <c r="G11" s="163">
        <f t="shared" si="3"/>
        <v>8.1595881595881589E-2</v>
      </c>
      <c r="H11" s="148">
        <v>778</v>
      </c>
      <c r="I11" s="163">
        <f t="shared" si="4"/>
        <v>0.20025740025740027</v>
      </c>
      <c r="J11" s="148">
        <v>983</v>
      </c>
      <c r="K11" s="163">
        <f t="shared" si="5"/>
        <v>0.25302445302445303</v>
      </c>
      <c r="L11" s="148">
        <v>838</v>
      </c>
      <c r="M11" s="163">
        <f t="shared" si="6"/>
        <v>0.21570141570141571</v>
      </c>
      <c r="N11" s="148">
        <v>497</v>
      </c>
      <c r="O11" s="163">
        <f t="shared" si="7"/>
        <v>0.12792792792792793</v>
      </c>
      <c r="P11" s="148">
        <v>143</v>
      </c>
      <c r="Q11" s="163">
        <f t="shared" si="8"/>
        <v>3.6808236808236805E-2</v>
      </c>
      <c r="R11" s="148">
        <f t="shared" si="9"/>
        <v>3885</v>
      </c>
      <c r="S11" s="12">
        <f t="shared" si="1"/>
        <v>1</v>
      </c>
    </row>
    <row r="12" spans="2:19" ht="14.25" thickBot="1">
      <c r="B12" s="74">
        <v>8</v>
      </c>
      <c r="C12" s="13" t="s">
        <v>57</v>
      </c>
      <c r="D12" s="218">
        <v>365</v>
      </c>
      <c r="E12" s="163">
        <f t="shared" si="2"/>
        <v>6.3533507397737166E-2</v>
      </c>
      <c r="F12" s="218">
        <v>405</v>
      </c>
      <c r="G12" s="163">
        <f t="shared" si="3"/>
        <v>7.0496083550913843E-2</v>
      </c>
      <c r="H12" s="218">
        <v>1051</v>
      </c>
      <c r="I12" s="163">
        <f t="shared" si="4"/>
        <v>0.18294168842471714</v>
      </c>
      <c r="J12" s="218">
        <v>1376</v>
      </c>
      <c r="K12" s="163">
        <f t="shared" si="5"/>
        <v>0.23951261966927764</v>
      </c>
      <c r="L12" s="218">
        <v>1449</v>
      </c>
      <c r="M12" s="163">
        <f t="shared" si="6"/>
        <v>0.25221932114882506</v>
      </c>
      <c r="N12" s="218">
        <v>791</v>
      </c>
      <c r="O12" s="163">
        <f t="shared" si="7"/>
        <v>0.13768494342906876</v>
      </c>
      <c r="P12" s="218">
        <v>308</v>
      </c>
      <c r="Q12" s="163">
        <f t="shared" si="8"/>
        <v>5.3611836379460404E-2</v>
      </c>
      <c r="R12" s="218">
        <f t="shared" si="9"/>
        <v>5745</v>
      </c>
      <c r="S12" s="12">
        <f t="shared" si="1"/>
        <v>1</v>
      </c>
    </row>
    <row r="13" spans="2:19" ht="14.25" thickTop="1">
      <c r="B13" s="270" t="s">
        <v>0</v>
      </c>
      <c r="C13" s="271"/>
      <c r="D13" s="219">
        <v>1551</v>
      </c>
      <c r="E13" s="130">
        <f t="shared" si="2"/>
        <v>7.0776672446837635E-2</v>
      </c>
      <c r="F13" s="219">
        <v>1602</v>
      </c>
      <c r="G13" s="130">
        <f t="shared" si="3"/>
        <v>7.3103951811627266E-2</v>
      </c>
      <c r="H13" s="219">
        <v>4343</v>
      </c>
      <c r="I13" s="130">
        <f t="shared" si="4"/>
        <v>0.19818380943688965</v>
      </c>
      <c r="J13" s="219">
        <v>5427</v>
      </c>
      <c r="K13" s="130">
        <f t="shared" si="5"/>
        <v>0.24764990417084967</v>
      </c>
      <c r="L13" s="219">
        <v>5051</v>
      </c>
      <c r="M13" s="130">
        <f t="shared" si="6"/>
        <v>0.23049192297161633</v>
      </c>
      <c r="N13" s="219">
        <v>2875</v>
      </c>
      <c r="O13" s="130">
        <f t="shared" si="7"/>
        <v>0.13119467007392535</v>
      </c>
      <c r="P13" s="219">
        <v>1065</v>
      </c>
      <c r="Q13" s="130">
        <f t="shared" si="8"/>
        <v>4.8599069088254086E-2</v>
      </c>
      <c r="R13" s="219">
        <f t="shared" si="9"/>
        <v>21914</v>
      </c>
      <c r="S13" s="14">
        <f t="shared" si="1"/>
        <v>1</v>
      </c>
    </row>
    <row r="14" spans="2:19">
      <c r="B14" s="7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9">
      <c r="B15" s="9"/>
    </row>
    <row r="16" spans="2:19">
      <c r="B16" s="9"/>
    </row>
    <row r="17" spans="2:2">
      <c r="B17" s="9"/>
    </row>
    <row r="18" spans="2:2">
      <c r="B18" s="15"/>
    </row>
    <row r="19" spans="2:2">
      <c r="B19" s="15"/>
    </row>
    <row r="20" spans="2:2">
      <c r="B20" s="9"/>
    </row>
    <row r="21" spans="2:2">
      <c r="B21" s="9"/>
    </row>
    <row r="22" spans="2:2">
      <c r="B22" s="15"/>
    </row>
  </sheetData>
  <customSheetViews>
    <customSheetView guid="{637B1C33-F0B9-40A6-9BF1-AD79E7C69DA0}" showGridLines="0"/>
  </customSheetViews>
  <mergeCells count="11">
    <mergeCell ref="B13:C13"/>
    <mergeCell ref="B3:B4"/>
    <mergeCell ref="C3:C4"/>
    <mergeCell ref="D3:E3"/>
    <mergeCell ref="F3:G3"/>
    <mergeCell ref="R3:S3"/>
    <mergeCell ref="H3:I3"/>
    <mergeCell ref="J3:K3"/>
    <mergeCell ref="L3:M3"/>
    <mergeCell ref="N3:O3"/>
    <mergeCell ref="P3:Q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colBreaks count="1" manualBreakCount="1">
    <brk id="19" max="1048575" man="1"/>
  </colBreaks>
  <ignoredErrors>
    <ignoredError sqref="E5:E13 G5:G13 I5:I13 K5:K13 M5:M13 O5:O13 Q13 Q5 Q6 Q7 Q8 Q9 Q10 Q11 Q12" emptyCellReference="1"/>
    <ignoredError sqref="R5:R13" formula="1" emptyCellReferenc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B1:S88"/>
  <sheetViews>
    <sheetView showGridLines="0" zoomScaleNormal="100" zoomScaleSheetLayoutView="75" workbookViewId="0"/>
  </sheetViews>
  <sheetFormatPr defaultColWidth="9" defaultRowHeight="13.5"/>
  <cols>
    <col min="1" max="1" width="4.625" style="99" customWidth="1"/>
    <col min="2" max="2" width="3.25" style="99" customWidth="1"/>
    <col min="3" max="3" width="12.25" style="99" customWidth="1"/>
    <col min="4" max="19" width="8.75" style="99" customWidth="1"/>
    <col min="20" max="16384" width="9" style="99"/>
  </cols>
  <sheetData>
    <row r="1" spans="2:19" ht="16.5" customHeight="1">
      <c r="B1" s="99" t="s">
        <v>246</v>
      </c>
    </row>
    <row r="2" spans="2:19" ht="16.5" customHeight="1">
      <c r="B2" s="99" t="s">
        <v>141</v>
      </c>
    </row>
    <row r="3" spans="2:19" ht="16.5" customHeight="1">
      <c r="B3" s="325"/>
      <c r="C3" s="318" t="s">
        <v>139</v>
      </c>
      <c r="D3" s="324" t="s">
        <v>140</v>
      </c>
      <c r="E3" s="324"/>
      <c r="F3" s="324" t="s">
        <v>70</v>
      </c>
      <c r="G3" s="324"/>
      <c r="H3" s="324" t="s">
        <v>71</v>
      </c>
      <c r="I3" s="324"/>
      <c r="J3" s="324" t="s">
        <v>72</v>
      </c>
      <c r="K3" s="324"/>
      <c r="L3" s="324" t="s">
        <v>73</v>
      </c>
      <c r="M3" s="324"/>
      <c r="N3" s="324" t="s">
        <v>74</v>
      </c>
      <c r="O3" s="324"/>
      <c r="P3" s="324" t="s">
        <v>76</v>
      </c>
      <c r="Q3" s="324"/>
      <c r="R3" s="324" t="s">
        <v>75</v>
      </c>
      <c r="S3" s="324"/>
    </row>
    <row r="4" spans="2:19" ht="57" customHeight="1">
      <c r="B4" s="325"/>
      <c r="C4" s="318"/>
      <c r="D4" s="173" t="s">
        <v>167</v>
      </c>
      <c r="E4" s="174" t="s">
        <v>156</v>
      </c>
      <c r="F4" s="173" t="s">
        <v>167</v>
      </c>
      <c r="G4" s="174" t="s">
        <v>156</v>
      </c>
      <c r="H4" s="173" t="s">
        <v>167</v>
      </c>
      <c r="I4" s="174" t="s">
        <v>156</v>
      </c>
      <c r="J4" s="173" t="s">
        <v>167</v>
      </c>
      <c r="K4" s="174" t="s">
        <v>156</v>
      </c>
      <c r="L4" s="173" t="s">
        <v>167</v>
      </c>
      <c r="M4" s="174" t="s">
        <v>156</v>
      </c>
      <c r="N4" s="173" t="s">
        <v>167</v>
      </c>
      <c r="O4" s="174" t="s">
        <v>156</v>
      </c>
      <c r="P4" s="173" t="s">
        <v>167</v>
      </c>
      <c r="Q4" s="174" t="s">
        <v>156</v>
      </c>
      <c r="R4" s="173" t="s">
        <v>167</v>
      </c>
      <c r="S4" s="175" t="s">
        <v>156</v>
      </c>
    </row>
    <row r="5" spans="2:19">
      <c r="B5" s="161">
        <v>1</v>
      </c>
      <c r="C5" s="96" t="s">
        <v>58</v>
      </c>
      <c r="D5" s="217">
        <v>365</v>
      </c>
      <c r="E5" s="163">
        <f>IFERROR(D5/R5,0)</f>
        <v>6.3533507397737166E-2</v>
      </c>
      <c r="F5" s="217">
        <v>405</v>
      </c>
      <c r="G5" s="163">
        <f>IFERROR(F5/R5,0)</f>
        <v>7.0496083550913843E-2</v>
      </c>
      <c r="H5" s="217">
        <v>1051</v>
      </c>
      <c r="I5" s="163">
        <f>IFERROR(H5/R5,0)</f>
        <v>0.18294168842471714</v>
      </c>
      <c r="J5" s="217">
        <v>1376</v>
      </c>
      <c r="K5" s="163">
        <f>IFERROR(J5/R5,0)</f>
        <v>0.23951261966927764</v>
      </c>
      <c r="L5" s="217">
        <v>1449</v>
      </c>
      <c r="M5" s="163">
        <f>IFERROR(L5/R5,0)</f>
        <v>0.25221932114882506</v>
      </c>
      <c r="N5" s="217">
        <v>791</v>
      </c>
      <c r="O5" s="163">
        <f>IFERROR(N5/R5,0)</f>
        <v>0.13768494342906876</v>
      </c>
      <c r="P5" s="217">
        <v>308</v>
      </c>
      <c r="Q5" s="163">
        <f>IFERROR(P5/R5,0)</f>
        <v>5.3611836379460404E-2</v>
      </c>
      <c r="R5" s="217">
        <f t="shared" ref="R5:R36" si="0">SUM(D5,F5,H5,J5,L5,N5,P5)</f>
        <v>5745</v>
      </c>
      <c r="S5" s="164">
        <f>IFERROR(R5/$R5,0)</f>
        <v>1</v>
      </c>
    </row>
    <row r="6" spans="2:19">
      <c r="B6" s="161">
        <v>2</v>
      </c>
      <c r="C6" s="96" t="s">
        <v>121</v>
      </c>
      <c r="D6" s="217">
        <v>11</v>
      </c>
      <c r="E6" s="163">
        <f t="shared" ref="E6:E69" si="1">IFERROR(D6/R6,0)</f>
        <v>5.6701030927835051E-2</v>
      </c>
      <c r="F6" s="217">
        <v>12</v>
      </c>
      <c r="G6" s="163">
        <f t="shared" ref="G6:G69" si="2">IFERROR(F6/R6,0)</f>
        <v>6.1855670103092786E-2</v>
      </c>
      <c r="H6" s="217">
        <v>50</v>
      </c>
      <c r="I6" s="163">
        <f t="shared" ref="I6:I69" si="3">IFERROR(H6/R6,0)</f>
        <v>0.25773195876288657</v>
      </c>
      <c r="J6" s="217">
        <v>39</v>
      </c>
      <c r="K6" s="163">
        <f t="shared" ref="K6:K69" si="4">IFERROR(J6/R6,0)</f>
        <v>0.20103092783505155</v>
      </c>
      <c r="L6" s="217">
        <v>44</v>
      </c>
      <c r="M6" s="163">
        <f t="shared" ref="M6:M69" si="5">IFERROR(L6/R6,0)</f>
        <v>0.22680412371134021</v>
      </c>
      <c r="N6" s="217">
        <v>31</v>
      </c>
      <c r="O6" s="163">
        <f t="shared" ref="O6:O69" si="6">IFERROR(N6/R6,0)</f>
        <v>0.15979381443298968</v>
      </c>
      <c r="P6" s="217">
        <v>7</v>
      </c>
      <c r="Q6" s="163">
        <f t="shared" ref="Q6:Q69" si="7">IFERROR(P6/R6,0)</f>
        <v>3.608247422680412E-2</v>
      </c>
      <c r="R6" s="217">
        <f t="shared" si="0"/>
        <v>194</v>
      </c>
      <c r="S6" s="164">
        <f t="shared" ref="S6:S69" si="8">IFERROR(R6/$R6,0)</f>
        <v>1</v>
      </c>
    </row>
    <row r="7" spans="2:19">
      <c r="B7" s="161">
        <v>3</v>
      </c>
      <c r="C7" s="96" t="s">
        <v>122</v>
      </c>
      <c r="D7" s="217">
        <v>12</v>
      </c>
      <c r="E7" s="163">
        <f t="shared" si="1"/>
        <v>9.4488188976377951E-2</v>
      </c>
      <c r="F7" s="217">
        <v>7</v>
      </c>
      <c r="G7" s="163">
        <f t="shared" si="2"/>
        <v>5.5118110236220472E-2</v>
      </c>
      <c r="H7" s="217">
        <v>18</v>
      </c>
      <c r="I7" s="163">
        <f t="shared" si="3"/>
        <v>0.14173228346456693</v>
      </c>
      <c r="J7" s="217">
        <v>26</v>
      </c>
      <c r="K7" s="163">
        <f t="shared" si="4"/>
        <v>0.20472440944881889</v>
      </c>
      <c r="L7" s="217">
        <v>37</v>
      </c>
      <c r="M7" s="163">
        <f t="shared" si="5"/>
        <v>0.29133858267716534</v>
      </c>
      <c r="N7" s="217">
        <v>13</v>
      </c>
      <c r="O7" s="163">
        <f t="shared" si="6"/>
        <v>0.10236220472440945</v>
      </c>
      <c r="P7" s="217">
        <v>14</v>
      </c>
      <c r="Q7" s="163">
        <f t="shared" si="7"/>
        <v>0.11023622047244094</v>
      </c>
      <c r="R7" s="217">
        <f t="shared" si="0"/>
        <v>127</v>
      </c>
      <c r="S7" s="164">
        <f t="shared" si="8"/>
        <v>1</v>
      </c>
    </row>
    <row r="8" spans="2:19">
      <c r="B8" s="161">
        <v>4</v>
      </c>
      <c r="C8" s="96" t="s">
        <v>123</v>
      </c>
      <c r="D8" s="217">
        <v>9</v>
      </c>
      <c r="E8" s="163">
        <f t="shared" si="1"/>
        <v>5.6250000000000001E-2</v>
      </c>
      <c r="F8" s="217">
        <v>14</v>
      </c>
      <c r="G8" s="163">
        <f t="shared" si="2"/>
        <v>8.7499999999999994E-2</v>
      </c>
      <c r="H8" s="217">
        <v>29</v>
      </c>
      <c r="I8" s="163">
        <f t="shared" si="3"/>
        <v>0.18124999999999999</v>
      </c>
      <c r="J8" s="217">
        <v>36</v>
      </c>
      <c r="K8" s="163">
        <f t="shared" si="4"/>
        <v>0.22500000000000001</v>
      </c>
      <c r="L8" s="217">
        <v>36</v>
      </c>
      <c r="M8" s="163">
        <f t="shared" si="5"/>
        <v>0.22500000000000001</v>
      </c>
      <c r="N8" s="217">
        <v>29</v>
      </c>
      <c r="O8" s="163">
        <f t="shared" si="6"/>
        <v>0.18124999999999999</v>
      </c>
      <c r="P8" s="217">
        <v>7</v>
      </c>
      <c r="Q8" s="163">
        <f t="shared" si="7"/>
        <v>4.3749999999999997E-2</v>
      </c>
      <c r="R8" s="217">
        <f t="shared" si="0"/>
        <v>160</v>
      </c>
      <c r="S8" s="164">
        <f t="shared" si="8"/>
        <v>1</v>
      </c>
    </row>
    <row r="9" spans="2:19">
      <c r="B9" s="161">
        <v>5</v>
      </c>
      <c r="C9" s="96" t="s">
        <v>124</v>
      </c>
      <c r="D9" s="217">
        <v>7</v>
      </c>
      <c r="E9" s="163">
        <f t="shared" si="1"/>
        <v>5.9322033898305086E-2</v>
      </c>
      <c r="F9" s="217">
        <v>11</v>
      </c>
      <c r="G9" s="163">
        <f t="shared" si="2"/>
        <v>9.3220338983050849E-2</v>
      </c>
      <c r="H9" s="217">
        <v>20</v>
      </c>
      <c r="I9" s="163">
        <f t="shared" si="3"/>
        <v>0.16949152542372881</v>
      </c>
      <c r="J9" s="217">
        <v>27</v>
      </c>
      <c r="K9" s="163">
        <f t="shared" si="4"/>
        <v>0.2288135593220339</v>
      </c>
      <c r="L9" s="217">
        <v>32</v>
      </c>
      <c r="M9" s="163">
        <f t="shared" si="5"/>
        <v>0.2711864406779661</v>
      </c>
      <c r="N9" s="217">
        <v>17</v>
      </c>
      <c r="O9" s="163">
        <f t="shared" si="6"/>
        <v>0.1440677966101695</v>
      </c>
      <c r="P9" s="217">
        <v>4</v>
      </c>
      <c r="Q9" s="163">
        <f t="shared" si="7"/>
        <v>3.3898305084745763E-2</v>
      </c>
      <c r="R9" s="217">
        <f t="shared" si="0"/>
        <v>118</v>
      </c>
      <c r="S9" s="164">
        <f t="shared" si="8"/>
        <v>1</v>
      </c>
    </row>
    <row r="10" spans="2:19">
      <c r="B10" s="161">
        <v>6</v>
      </c>
      <c r="C10" s="96" t="s">
        <v>125</v>
      </c>
      <c r="D10" s="217">
        <v>11</v>
      </c>
      <c r="E10" s="163">
        <f t="shared" si="1"/>
        <v>4.8672566371681415E-2</v>
      </c>
      <c r="F10" s="217">
        <v>22</v>
      </c>
      <c r="G10" s="163">
        <f t="shared" si="2"/>
        <v>9.7345132743362831E-2</v>
      </c>
      <c r="H10" s="217">
        <v>40</v>
      </c>
      <c r="I10" s="163">
        <f t="shared" si="3"/>
        <v>0.17699115044247787</v>
      </c>
      <c r="J10" s="217">
        <v>52</v>
      </c>
      <c r="K10" s="163">
        <f t="shared" si="4"/>
        <v>0.23008849557522124</v>
      </c>
      <c r="L10" s="217">
        <v>59</v>
      </c>
      <c r="M10" s="163">
        <f t="shared" si="5"/>
        <v>0.26106194690265488</v>
      </c>
      <c r="N10" s="217">
        <v>33</v>
      </c>
      <c r="O10" s="163">
        <f t="shared" si="6"/>
        <v>0.14601769911504425</v>
      </c>
      <c r="P10" s="217">
        <v>9</v>
      </c>
      <c r="Q10" s="163">
        <f t="shared" si="7"/>
        <v>3.9823008849557522E-2</v>
      </c>
      <c r="R10" s="217">
        <f t="shared" si="0"/>
        <v>226</v>
      </c>
      <c r="S10" s="164">
        <f t="shared" si="8"/>
        <v>1</v>
      </c>
    </row>
    <row r="11" spans="2:19">
      <c r="B11" s="161">
        <v>7</v>
      </c>
      <c r="C11" s="96" t="s">
        <v>126</v>
      </c>
      <c r="D11" s="148">
        <v>9</v>
      </c>
      <c r="E11" s="163">
        <f t="shared" si="1"/>
        <v>5.921052631578947E-2</v>
      </c>
      <c r="F11" s="148">
        <v>20</v>
      </c>
      <c r="G11" s="163">
        <f t="shared" si="2"/>
        <v>0.13157894736842105</v>
      </c>
      <c r="H11" s="148">
        <v>31</v>
      </c>
      <c r="I11" s="163">
        <f t="shared" si="3"/>
        <v>0.20394736842105263</v>
      </c>
      <c r="J11" s="148">
        <v>29</v>
      </c>
      <c r="K11" s="163">
        <f t="shared" si="4"/>
        <v>0.19078947368421054</v>
      </c>
      <c r="L11" s="148">
        <v>37</v>
      </c>
      <c r="M11" s="163">
        <f t="shared" si="5"/>
        <v>0.24342105263157895</v>
      </c>
      <c r="N11" s="148">
        <v>19</v>
      </c>
      <c r="O11" s="163">
        <f t="shared" si="6"/>
        <v>0.125</v>
      </c>
      <c r="P11" s="148">
        <v>7</v>
      </c>
      <c r="Q11" s="163">
        <f t="shared" si="7"/>
        <v>4.6052631578947366E-2</v>
      </c>
      <c r="R11" s="148">
        <f t="shared" si="0"/>
        <v>152</v>
      </c>
      <c r="S11" s="164">
        <f t="shared" si="8"/>
        <v>1</v>
      </c>
    </row>
    <row r="12" spans="2:19">
      <c r="B12" s="161">
        <v>8</v>
      </c>
      <c r="C12" s="96" t="s">
        <v>59</v>
      </c>
      <c r="D12" s="218">
        <v>8</v>
      </c>
      <c r="E12" s="163">
        <f t="shared" si="1"/>
        <v>6.8965517241379309E-2</v>
      </c>
      <c r="F12" s="218">
        <v>7</v>
      </c>
      <c r="G12" s="163">
        <f t="shared" si="2"/>
        <v>6.0344827586206899E-2</v>
      </c>
      <c r="H12" s="218">
        <v>22</v>
      </c>
      <c r="I12" s="163">
        <f t="shared" si="3"/>
        <v>0.18965517241379309</v>
      </c>
      <c r="J12" s="218">
        <v>16</v>
      </c>
      <c r="K12" s="163">
        <f t="shared" si="4"/>
        <v>0.13793103448275862</v>
      </c>
      <c r="L12" s="218">
        <v>30</v>
      </c>
      <c r="M12" s="163">
        <f t="shared" si="5"/>
        <v>0.25862068965517243</v>
      </c>
      <c r="N12" s="218">
        <v>21</v>
      </c>
      <c r="O12" s="163">
        <f t="shared" si="6"/>
        <v>0.18103448275862069</v>
      </c>
      <c r="P12" s="218">
        <v>12</v>
      </c>
      <c r="Q12" s="163">
        <f t="shared" si="7"/>
        <v>0.10344827586206896</v>
      </c>
      <c r="R12" s="218">
        <f t="shared" si="0"/>
        <v>116</v>
      </c>
      <c r="S12" s="164">
        <f t="shared" si="8"/>
        <v>1</v>
      </c>
    </row>
    <row r="13" spans="2:19">
      <c r="B13" s="161">
        <v>9</v>
      </c>
      <c r="C13" s="96" t="s">
        <v>127</v>
      </c>
      <c r="D13" s="217">
        <v>4</v>
      </c>
      <c r="E13" s="163">
        <f t="shared" si="1"/>
        <v>5.4794520547945202E-2</v>
      </c>
      <c r="F13" s="217">
        <v>3</v>
      </c>
      <c r="G13" s="163">
        <f t="shared" si="2"/>
        <v>4.1095890410958902E-2</v>
      </c>
      <c r="H13" s="217">
        <v>15</v>
      </c>
      <c r="I13" s="163">
        <f t="shared" si="3"/>
        <v>0.20547945205479451</v>
      </c>
      <c r="J13" s="217">
        <v>15</v>
      </c>
      <c r="K13" s="163">
        <f t="shared" si="4"/>
        <v>0.20547945205479451</v>
      </c>
      <c r="L13" s="217">
        <v>20</v>
      </c>
      <c r="M13" s="163">
        <f t="shared" si="5"/>
        <v>0.27397260273972601</v>
      </c>
      <c r="N13" s="217">
        <v>9</v>
      </c>
      <c r="O13" s="163">
        <f t="shared" si="6"/>
        <v>0.12328767123287671</v>
      </c>
      <c r="P13" s="217">
        <v>7</v>
      </c>
      <c r="Q13" s="163">
        <f t="shared" si="7"/>
        <v>9.5890410958904104E-2</v>
      </c>
      <c r="R13" s="217">
        <f t="shared" si="0"/>
        <v>73</v>
      </c>
      <c r="S13" s="164">
        <f t="shared" si="8"/>
        <v>1</v>
      </c>
    </row>
    <row r="14" spans="2:19">
      <c r="B14" s="161">
        <v>10</v>
      </c>
      <c r="C14" s="96" t="s">
        <v>60</v>
      </c>
      <c r="D14" s="217">
        <v>11</v>
      </c>
      <c r="E14" s="163">
        <f t="shared" si="1"/>
        <v>6.8322981366459631E-2</v>
      </c>
      <c r="F14" s="217">
        <v>15</v>
      </c>
      <c r="G14" s="163">
        <f t="shared" si="2"/>
        <v>9.3167701863354033E-2</v>
      </c>
      <c r="H14" s="217">
        <v>38</v>
      </c>
      <c r="I14" s="163">
        <f t="shared" si="3"/>
        <v>0.2360248447204969</v>
      </c>
      <c r="J14" s="217">
        <v>41</v>
      </c>
      <c r="K14" s="163">
        <f t="shared" si="4"/>
        <v>0.25465838509316768</v>
      </c>
      <c r="L14" s="217">
        <v>35</v>
      </c>
      <c r="M14" s="163">
        <f t="shared" si="5"/>
        <v>0.21739130434782608</v>
      </c>
      <c r="N14" s="217">
        <v>15</v>
      </c>
      <c r="O14" s="163">
        <f t="shared" si="6"/>
        <v>9.3167701863354033E-2</v>
      </c>
      <c r="P14" s="217">
        <v>6</v>
      </c>
      <c r="Q14" s="163">
        <f t="shared" si="7"/>
        <v>3.7267080745341616E-2</v>
      </c>
      <c r="R14" s="217">
        <f t="shared" si="0"/>
        <v>161</v>
      </c>
      <c r="S14" s="164">
        <f t="shared" si="8"/>
        <v>1</v>
      </c>
    </row>
    <row r="15" spans="2:19">
      <c r="B15" s="161">
        <v>11</v>
      </c>
      <c r="C15" s="96" t="s">
        <v>61</v>
      </c>
      <c r="D15" s="217">
        <v>24</v>
      </c>
      <c r="E15" s="163">
        <f t="shared" si="1"/>
        <v>7.4303405572755415E-2</v>
      </c>
      <c r="F15" s="217">
        <v>24</v>
      </c>
      <c r="G15" s="163">
        <f t="shared" si="2"/>
        <v>7.4303405572755415E-2</v>
      </c>
      <c r="H15" s="217">
        <v>56</v>
      </c>
      <c r="I15" s="163">
        <f t="shared" si="3"/>
        <v>0.17337461300309598</v>
      </c>
      <c r="J15" s="217">
        <v>84</v>
      </c>
      <c r="K15" s="163">
        <f t="shared" si="4"/>
        <v>0.26006191950464397</v>
      </c>
      <c r="L15" s="217">
        <v>81</v>
      </c>
      <c r="M15" s="163">
        <f t="shared" si="5"/>
        <v>0.25077399380804954</v>
      </c>
      <c r="N15" s="217">
        <v>40</v>
      </c>
      <c r="O15" s="163">
        <f t="shared" si="6"/>
        <v>0.1238390092879257</v>
      </c>
      <c r="P15" s="217">
        <v>14</v>
      </c>
      <c r="Q15" s="163">
        <f t="shared" si="7"/>
        <v>4.3343653250773995E-2</v>
      </c>
      <c r="R15" s="217">
        <f t="shared" si="0"/>
        <v>323</v>
      </c>
      <c r="S15" s="164">
        <f t="shared" si="8"/>
        <v>1</v>
      </c>
    </row>
    <row r="16" spans="2:19">
      <c r="B16" s="161">
        <v>12</v>
      </c>
      <c r="C16" s="96" t="s">
        <v>128</v>
      </c>
      <c r="D16" s="217">
        <v>13</v>
      </c>
      <c r="E16" s="163">
        <f t="shared" si="1"/>
        <v>8.7837837837837843E-2</v>
      </c>
      <c r="F16" s="217">
        <v>9</v>
      </c>
      <c r="G16" s="163">
        <f t="shared" si="2"/>
        <v>6.0810810810810814E-2</v>
      </c>
      <c r="H16" s="217">
        <v>24</v>
      </c>
      <c r="I16" s="163">
        <f t="shared" si="3"/>
        <v>0.16216216216216217</v>
      </c>
      <c r="J16" s="217">
        <v>35</v>
      </c>
      <c r="K16" s="163">
        <f t="shared" si="4"/>
        <v>0.23648648648648649</v>
      </c>
      <c r="L16" s="217">
        <v>45</v>
      </c>
      <c r="M16" s="163">
        <f t="shared" si="5"/>
        <v>0.30405405405405406</v>
      </c>
      <c r="N16" s="217">
        <v>19</v>
      </c>
      <c r="O16" s="163">
        <f t="shared" si="6"/>
        <v>0.12837837837837837</v>
      </c>
      <c r="P16" s="217">
        <v>3</v>
      </c>
      <c r="Q16" s="163">
        <f t="shared" si="7"/>
        <v>2.0270270270270271E-2</v>
      </c>
      <c r="R16" s="217">
        <f t="shared" si="0"/>
        <v>148</v>
      </c>
      <c r="S16" s="164">
        <f t="shared" si="8"/>
        <v>1</v>
      </c>
    </row>
    <row r="17" spans="2:19">
      <c r="B17" s="161">
        <v>13</v>
      </c>
      <c r="C17" s="96" t="s">
        <v>129</v>
      </c>
      <c r="D17" s="148">
        <v>21</v>
      </c>
      <c r="E17" s="163">
        <f t="shared" si="1"/>
        <v>5.4263565891472867E-2</v>
      </c>
      <c r="F17" s="148">
        <v>22</v>
      </c>
      <c r="G17" s="163">
        <f t="shared" si="2"/>
        <v>5.6847545219638244E-2</v>
      </c>
      <c r="H17" s="148">
        <v>64</v>
      </c>
      <c r="I17" s="163">
        <f t="shared" si="3"/>
        <v>0.16537467700258399</v>
      </c>
      <c r="J17" s="148">
        <v>88</v>
      </c>
      <c r="K17" s="163">
        <f t="shared" si="4"/>
        <v>0.22739018087855298</v>
      </c>
      <c r="L17" s="148">
        <v>104</v>
      </c>
      <c r="M17" s="163">
        <f t="shared" si="5"/>
        <v>0.26873385012919898</v>
      </c>
      <c r="N17" s="148">
        <v>59</v>
      </c>
      <c r="O17" s="163">
        <f t="shared" si="6"/>
        <v>0.15245478036175711</v>
      </c>
      <c r="P17" s="148">
        <v>29</v>
      </c>
      <c r="Q17" s="163">
        <f t="shared" si="7"/>
        <v>7.4935400516795869E-2</v>
      </c>
      <c r="R17" s="148">
        <f t="shared" si="0"/>
        <v>387</v>
      </c>
      <c r="S17" s="164">
        <f t="shared" si="8"/>
        <v>1</v>
      </c>
    </row>
    <row r="18" spans="2:19">
      <c r="B18" s="161">
        <v>14</v>
      </c>
      <c r="C18" s="96" t="s">
        <v>130</v>
      </c>
      <c r="D18" s="218">
        <v>11</v>
      </c>
      <c r="E18" s="163">
        <f t="shared" si="1"/>
        <v>6.0109289617486336E-2</v>
      </c>
      <c r="F18" s="218">
        <v>8</v>
      </c>
      <c r="G18" s="163">
        <f t="shared" si="2"/>
        <v>4.3715846994535519E-2</v>
      </c>
      <c r="H18" s="218">
        <v>41</v>
      </c>
      <c r="I18" s="163">
        <f t="shared" si="3"/>
        <v>0.22404371584699453</v>
      </c>
      <c r="J18" s="218">
        <v>33</v>
      </c>
      <c r="K18" s="163">
        <f t="shared" si="4"/>
        <v>0.18032786885245902</v>
      </c>
      <c r="L18" s="218">
        <v>53</v>
      </c>
      <c r="M18" s="163">
        <f t="shared" si="5"/>
        <v>0.2896174863387978</v>
      </c>
      <c r="N18" s="218">
        <v>29</v>
      </c>
      <c r="O18" s="163">
        <f t="shared" si="6"/>
        <v>0.15846994535519127</v>
      </c>
      <c r="P18" s="218">
        <v>8</v>
      </c>
      <c r="Q18" s="163">
        <f t="shared" si="7"/>
        <v>4.3715846994535519E-2</v>
      </c>
      <c r="R18" s="218">
        <f t="shared" si="0"/>
        <v>183</v>
      </c>
      <c r="S18" s="164">
        <f t="shared" si="8"/>
        <v>1</v>
      </c>
    </row>
    <row r="19" spans="2:19">
      <c r="B19" s="161">
        <v>15</v>
      </c>
      <c r="C19" s="96" t="s">
        <v>131</v>
      </c>
      <c r="D19" s="217">
        <v>21</v>
      </c>
      <c r="E19" s="163">
        <f t="shared" si="1"/>
        <v>7.4468085106382975E-2</v>
      </c>
      <c r="F19" s="217">
        <v>22</v>
      </c>
      <c r="G19" s="163">
        <f t="shared" si="2"/>
        <v>7.8014184397163122E-2</v>
      </c>
      <c r="H19" s="217">
        <v>53</v>
      </c>
      <c r="I19" s="163">
        <f t="shared" si="3"/>
        <v>0.18794326241134751</v>
      </c>
      <c r="J19" s="217">
        <v>65</v>
      </c>
      <c r="K19" s="163">
        <f t="shared" si="4"/>
        <v>0.23049645390070922</v>
      </c>
      <c r="L19" s="217">
        <v>85</v>
      </c>
      <c r="M19" s="163">
        <f t="shared" si="5"/>
        <v>0.30141843971631205</v>
      </c>
      <c r="N19" s="217">
        <v>26</v>
      </c>
      <c r="O19" s="163">
        <f t="shared" si="6"/>
        <v>9.2198581560283682E-2</v>
      </c>
      <c r="P19" s="217">
        <v>10</v>
      </c>
      <c r="Q19" s="163">
        <f t="shared" si="7"/>
        <v>3.5460992907801421E-2</v>
      </c>
      <c r="R19" s="217">
        <f t="shared" si="0"/>
        <v>282</v>
      </c>
      <c r="S19" s="164">
        <f t="shared" si="8"/>
        <v>1</v>
      </c>
    </row>
    <row r="20" spans="2:19">
      <c r="B20" s="161">
        <v>16</v>
      </c>
      <c r="C20" s="96" t="s">
        <v>62</v>
      </c>
      <c r="D20" s="217">
        <v>22</v>
      </c>
      <c r="E20" s="163">
        <f t="shared" si="1"/>
        <v>8.1481481481481488E-2</v>
      </c>
      <c r="F20" s="217">
        <v>19</v>
      </c>
      <c r="G20" s="163">
        <f t="shared" si="2"/>
        <v>7.0370370370370375E-2</v>
      </c>
      <c r="H20" s="217">
        <v>45</v>
      </c>
      <c r="I20" s="163">
        <f t="shared" si="3"/>
        <v>0.16666666666666666</v>
      </c>
      <c r="J20" s="217">
        <v>52</v>
      </c>
      <c r="K20" s="163">
        <f t="shared" si="4"/>
        <v>0.19259259259259259</v>
      </c>
      <c r="L20" s="217">
        <v>68</v>
      </c>
      <c r="M20" s="163">
        <f t="shared" si="5"/>
        <v>0.25185185185185183</v>
      </c>
      <c r="N20" s="217">
        <v>48</v>
      </c>
      <c r="O20" s="163">
        <f t="shared" si="6"/>
        <v>0.17777777777777778</v>
      </c>
      <c r="P20" s="217">
        <v>16</v>
      </c>
      <c r="Q20" s="163">
        <f t="shared" si="7"/>
        <v>5.9259259259259262E-2</v>
      </c>
      <c r="R20" s="217">
        <f t="shared" si="0"/>
        <v>270</v>
      </c>
      <c r="S20" s="164">
        <f t="shared" si="8"/>
        <v>1</v>
      </c>
    </row>
    <row r="21" spans="2:19">
      <c r="B21" s="161">
        <v>17</v>
      </c>
      <c r="C21" s="96" t="s">
        <v>132</v>
      </c>
      <c r="D21" s="217">
        <v>30</v>
      </c>
      <c r="E21" s="163">
        <f t="shared" si="1"/>
        <v>5.545286506469501E-2</v>
      </c>
      <c r="F21" s="217">
        <v>36</v>
      </c>
      <c r="G21" s="163">
        <f t="shared" si="2"/>
        <v>6.6543438077634007E-2</v>
      </c>
      <c r="H21" s="217">
        <v>89</v>
      </c>
      <c r="I21" s="163">
        <f t="shared" si="3"/>
        <v>0.16451016635859519</v>
      </c>
      <c r="J21" s="217">
        <v>142</v>
      </c>
      <c r="K21" s="163">
        <f t="shared" si="4"/>
        <v>0.26247689463955637</v>
      </c>
      <c r="L21" s="217">
        <v>137</v>
      </c>
      <c r="M21" s="163">
        <f t="shared" si="5"/>
        <v>0.25323475046210719</v>
      </c>
      <c r="N21" s="217">
        <v>76</v>
      </c>
      <c r="O21" s="163">
        <f t="shared" si="6"/>
        <v>0.14048059149722736</v>
      </c>
      <c r="P21" s="217">
        <v>31</v>
      </c>
      <c r="Q21" s="163">
        <f t="shared" si="7"/>
        <v>5.730129390018484E-2</v>
      </c>
      <c r="R21" s="217">
        <f t="shared" si="0"/>
        <v>541</v>
      </c>
      <c r="S21" s="164">
        <f t="shared" si="8"/>
        <v>1</v>
      </c>
    </row>
    <row r="22" spans="2:19">
      <c r="B22" s="161">
        <v>18</v>
      </c>
      <c r="C22" s="96" t="s">
        <v>63</v>
      </c>
      <c r="D22" s="217">
        <v>22</v>
      </c>
      <c r="E22" s="163">
        <f t="shared" si="1"/>
        <v>6.3218390804597707E-2</v>
      </c>
      <c r="F22" s="217">
        <v>17</v>
      </c>
      <c r="G22" s="163">
        <f t="shared" si="2"/>
        <v>4.8850574712643681E-2</v>
      </c>
      <c r="H22" s="217">
        <v>69</v>
      </c>
      <c r="I22" s="163">
        <f t="shared" si="3"/>
        <v>0.19827586206896552</v>
      </c>
      <c r="J22" s="217">
        <v>73</v>
      </c>
      <c r="K22" s="163">
        <f t="shared" si="4"/>
        <v>0.20977011494252873</v>
      </c>
      <c r="L22" s="217">
        <v>78</v>
      </c>
      <c r="M22" s="163">
        <f t="shared" si="5"/>
        <v>0.22413793103448276</v>
      </c>
      <c r="N22" s="217">
        <v>63</v>
      </c>
      <c r="O22" s="163">
        <f t="shared" si="6"/>
        <v>0.18103448275862069</v>
      </c>
      <c r="P22" s="217">
        <v>26</v>
      </c>
      <c r="Q22" s="163">
        <f t="shared" si="7"/>
        <v>7.4712643678160925E-2</v>
      </c>
      <c r="R22" s="217">
        <f t="shared" si="0"/>
        <v>348</v>
      </c>
      <c r="S22" s="164">
        <f t="shared" si="8"/>
        <v>1</v>
      </c>
    </row>
    <row r="23" spans="2:19">
      <c r="B23" s="161">
        <v>19</v>
      </c>
      <c r="C23" s="96" t="s">
        <v>133</v>
      </c>
      <c r="D23" s="148">
        <v>12</v>
      </c>
      <c r="E23" s="163">
        <f t="shared" si="1"/>
        <v>3.6363636363636362E-2</v>
      </c>
      <c r="F23" s="148">
        <v>24</v>
      </c>
      <c r="G23" s="163">
        <f t="shared" si="2"/>
        <v>7.2727272727272724E-2</v>
      </c>
      <c r="H23" s="148">
        <v>57</v>
      </c>
      <c r="I23" s="163">
        <f t="shared" si="3"/>
        <v>0.17272727272727273</v>
      </c>
      <c r="J23" s="148">
        <v>97</v>
      </c>
      <c r="K23" s="163">
        <f t="shared" si="4"/>
        <v>0.29393939393939394</v>
      </c>
      <c r="L23" s="148">
        <v>78</v>
      </c>
      <c r="M23" s="163">
        <f t="shared" si="5"/>
        <v>0.23636363636363636</v>
      </c>
      <c r="N23" s="148">
        <v>44</v>
      </c>
      <c r="O23" s="163">
        <f t="shared" si="6"/>
        <v>0.13333333333333333</v>
      </c>
      <c r="P23" s="148">
        <v>18</v>
      </c>
      <c r="Q23" s="163">
        <f t="shared" si="7"/>
        <v>5.4545454545454543E-2</v>
      </c>
      <c r="R23" s="148">
        <f t="shared" si="0"/>
        <v>330</v>
      </c>
      <c r="S23" s="164">
        <f t="shared" si="8"/>
        <v>1</v>
      </c>
    </row>
    <row r="24" spans="2:19">
      <c r="B24" s="161">
        <v>20</v>
      </c>
      <c r="C24" s="96" t="s">
        <v>134</v>
      </c>
      <c r="D24" s="218">
        <v>17</v>
      </c>
      <c r="E24" s="163">
        <f t="shared" si="1"/>
        <v>5.1829268292682924E-2</v>
      </c>
      <c r="F24" s="218">
        <v>22</v>
      </c>
      <c r="G24" s="163">
        <f t="shared" si="2"/>
        <v>6.7073170731707321E-2</v>
      </c>
      <c r="H24" s="218">
        <v>48</v>
      </c>
      <c r="I24" s="163">
        <f t="shared" si="3"/>
        <v>0.14634146341463414</v>
      </c>
      <c r="J24" s="218">
        <v>75</v>
      </c>
      <c r="K24" s="163">
        <f t="shared" si="4"/>
        <v>0.22865853658536586</v>
      </c>
      <c r="L24" s="218">
        <v>95</v>
      </c>
      <c r="M24" s="163">
        <f t="shared" si="5"/>
        <v>0.28963414634146339</v>
      </c>
      <c r="N24" s="218">
        <v>52</v>
      </c>
      <c r="O24" s="163">
        <f t="shared" si="6"/>
        <v>0.15853658536585366</v>
      </c>
      <c r="P24" s="218">
        <v>19</v>
      </c>
      <c r="Q24" s="163">
        <f t="shared" si="7"/>
        <v>5.7926829268292686E-2</v>
      </c>
      <c r="R24" s="218">
        <f t="shared" si="0"/>
        <v>328</v>
      </c>
      <c r="S24" s="164">
        <f t="shared" si="8"/>
        <v>1</v>
      </c>
    </row>
    <row r="25" spans="2:19">
      <c r="B25" s="161">
        <v>21</v>
      </c>
      <c r="C25" s="96" t="s">
        <v>135</v>
      </c>
      <c r="D25" s="217">
        <v>14</v>
      </c>
      <c r="E25" s="163">
        <f t="shared" si="1"/>
        <v>7.909604519774012E-2</v>
      </c>
      <c r="F25" s="217">
        <v>12</v>
      </c>
      <c r="G25" s="163">
        <f t="shared" si="2"/>
        <v>6.7796610169491525E-2</v>
      </c>
      <c r="H25" s="217">
        <v>29</v>
      </c>
      <c r="I25" s="163">
        <f t="shared" si="3"/>
        <v>0.16384180790960451</v>
      </c>
      <c r="J25" s="217">
        <v>46</v>
      </c>
      <c r="K25" s="163">
        <f t="shared" si="4"/>
        <v>0.25988700564971751</v>
      </c>
      <c r="L25" s="217">
        <v>45</v>
      </c>
      <c r="M25" s="163">
        <f t="shared" si="5"/>
        <v>0.25423728813559321</v>
      </c>
      <c r="N25" s="217">
        <v>25</v>
      </c>
      <c r="O25" s="163">
        <f t="shared" si="6"/>
        <v>0.14124293785310735</v>
      </c>
      <c r="P25" s="217">
        <v>6</v>
      </c>
      <c r="Q25" s="163">
        <f t="shared" si="7"/>
        <v>3.3898305084745763E-2</v>
      </c>
      <c r="R25" s="217">
        <f t="shared" si="0"/>
        <v>177</v>
      </c>
      <c r="S25" s="164">
        <f t="shared" si="8"/>
        <v>1</v>
      </c>
    </row>
    <row r="26" spans="2:19">
      <c r="B26" s="161">
        <v>22</v>
      </c>
      <c r="C26" s="96" t="s">
        <v>64</v>
      </c>
      <c r="D26" s="217">
        <v>16</v>
      </c>
      <c r="E26" s="163">
        <f t="shared" si="1"/>
        <v>5.1118210862619806E-2</v>
      </c>
      <c r="F26" s="217">
        <v>25</v>
      </c>
      <c r="G26" s="163">
        <f t="shared" si="2"/>
        <v>7.9872204472843447E-2</v>
      </c>
      <c r="H26" s="217">
        <v>66</v>
      </c>
      <c r="I26" s="163">
        <f t="shared" si="3"/>
        <v>0.2108626198083067</v>
      </c>
      <c r="J26" s="217">
        <v>90</v>
      </c>
      <c r="K26" s="163">
        <f t="shared" si="4"/>
        <v>0.28753993610223644</v>
      </c>
      <c r="L26" s="217">
        <v>70</v>
      </c>
      <c r="M26" s="163">
        <f t="shared" si="5"/>
        <v>0.22364217252396165</v>
      </c>
      <c r="N26" s="217">
        <v>33</v>
      </c>
      <c r="O26" s="163">
        <f t="shared" si="6"/>
        <v>0.10543130990415335</v>
      </c>
      <c r="P26" s="217">
        <v>13</v>
      </c>
      <c r="Q26" s="163">
        <f t="shared" si="7"/>
        <v>4.1533546325878593E-2</v>
      </c>
      <c r="R26" s="217">
        <f t="shared" si="0"/>
        <v>313</v>
      </c>
      <c r="S26" s="164">
        <f t="shared" si="8"/>
        <v>1</v>
      </c>
    </row>
    <row r="27" spans="2:19">
      <c r="B27" s="161">
        <v>23</v>
      </c>
      <c r="C27" s="96" t="s">
        <v>136</v>
      </c>
      <c r="D27" s="217">
        <v>41</v>
      </c>
      <c r="E27" s="163">
        <f t="shared" si="1"/>
        <v>8.249496981891348E-2</v>
      </c>
      <c r="F27" s="217">
        <v>40</v>
      </c>
      <c r="G27" s="163">
        <f t="shared" si="2"/>
        <v>8.0482897384305835E-2</v>
      </c>
      <c r="H27" s="217">
        <v>96</v>
      </c>
      <c r="I27" s="163">
        <f t="shared" si="3"/>
        <v>0.19315895372233399</v>
      </c>
      <c r="J27" s="217">
        <v>139</v>
      </c>
      <c r="K27" s="163">
        <f t="shared" si="4"/>
        <v>0.27967806841046278</v>
      </c>
      <c r="L27" s="217">
        <v>112</v>
      </c>
      <c r="M27" s="163">
        <f t="shared" si="5"/>
        <v>0.22535211267605634</v>
      </c>
      <c r="N27" s="217">
        <v>49</v>
      </c>
      <c r="O27" s="163">
        <f t="shared" si="6"/>
        <v>9.8591549295774641E-2</v>
      </c>
      <c r="P27" s="217">
        <v>20</v>
      </c>
      <c r="Q27" s="163">
        <f t="shared" si="7"/>
        <v>4.0241448692152917E-2</v>
      </c>
      <c r="R27" s="217">
        <f t="shared" si="0"/>
        <v>497</v>
      </c>
      <c r="S27" s="164">
        <f t="shared" si="8"/>
        <v>1</v>
      </c>
    </row>
    <row r="28" spans="2:19">
      <c r="B28" s="161">
        <v>24</v>
      </c>
      <c r="C28" s="96" t="s">
        <v>137</v>
      </c>
      <c r="D28" s="217">
        <v>11</v>
      </c>
      <c r="E28" s="163">
        <f t="shared" si="1"/>
        <v>6.7073170731707321E-2</v>
      </c>
      <c r="F28" s="217">
        <v>9</v>
      </c>
      <c r="G28" s="163">
        <f t="shared" si="2"/>
        <v>5.4878048780487805E-2</v>
      </c>
      <c r="H28" s="217">
        <v>29</v>
      </c>
      <c r="I28" s="163">
        <f t="shared" si="3"/>
        <v>0.17682926829268292</v>
      </c>
      <c r="J28" s="217">
        <v>39</v>
      </c>
      <c r="K28" s="163">
        <f t="shared" si="4"/>
        <v>0.23780487804878048</v>
      </c>
      <c r="L28" s="217">
        <v>39</v>
      </c>
      <c r="M28" s="163">
        <f t="shared" si="5"/>
        <v>0.23780487804878048</v>
      </c>
      <c r="N28" s="217">
        <v>26</v>
      </c>
      <c r="O28" s="163">
        <f t="shared" si="6"/>
        <v>0.15853658536585366</v>
      </c>
      <c r="P28" s="217">
        <v>11</v>
      </c>
      <c r="Q28" s="163">
        <f t="shared" si="7"/>
        <v>6.7073170731707321E-2</v>
      </c>
      <c r="R28" s="217">
        <f t="shared" si="0"/>
        <v>164</v>
      </c>
      <c r="S28" s="164">
        <f t="shared" si="8"/>
        <v>1</v>
      </c>
    </row>
    <row r="29" spans="2:19">
      <c r="B29" s="161">
        <v>25</v>
      </c>
      <c r="C29" s="96" t="s">
        <v>138</v>
      </c>
      <c r="D29" s="148">
        <v>8</v>
      </c>
      <c r="E29" s="163">
        <f t="shared" si="1"/>
        <v>6.2992125984251968E-2</v>
      </c>
      <c r="F29" s="148">
        <v>5</v>
      </c>
      <c r="G29" s="163">
        <f t="shared" si="2"/>
        <v>3.937007874015748E-2</v>
      </c>
      <c r="H29" s="148">
        <v>22</v>
      </c>
      <c r="I29" s="163">
        <f t="shared" si="3"/>
        <v>0.17322834645669291</v>
      </c>
      <c r="J29" s="148">
        <v>37</v>
      </c>
      <c r="K29" s="163">
        <f t="shared" si="4"/>
        <v>0.29133858267716534</v>
      </c>
      <c r="L29" s="148">
        <v>29</v>
      </c>
      <c r="M29" s="163">
        <f t="shared" si="5"/>
        <v>0.2283464566929134</v>
      </c>
      <c r="N29" s="148">
        <v>15</v>
      </c>
      <c r="O29" s="163">
        <f t="shared" si="6"/>
        <v>0.11811023622047244</v>
      </c>
      <c r="P29" s="148">
        <v>11</v>
      </c>
      <c r="Q29" s="163">
        <f t="shared" si="7"/>
        <v>8.6614173228346455E-2</v>
      </c>
      <c r="R29" s="148">
        <f t="shared" si="0"/>
        <v>127</v>
      </c>
      <c r="S29" s="164">
        <f t="shared" si="8"/>
        <v>1</v>
      </c>
    </row>
    <row r="30" spans="2:19">
      <c r="B30" s="161">
        <v>26</v>
      </c>
      <c r="C30" s="96" t="s">
        <v>36</v>
      </c>
      <c r="D30" s="218">
        <v>201</v>
      </c>
      <c r="E30" s="163">
        <f t="shared" si="1"/>
        <v>7.065026362038665E-2</v>
      </c>
      <c r="F30" s="218">
        <v>206</v>
      </c>
      <c r="G30" s="163">
        <f t="shared" si="2"/>
        <v>7.2407732864674862E-2</v>
      </c>
      <c r="H30" s="218">
        <v>552</v>
      </c>
      <c r="I30" s="163">
        <f t="shared" si="3"/>
        <v>0.19402460456942003</v>
      </c>
      <c r="J30" s="218">
        <v>688</v>
      </c>
      <c r="K30" s="163">
        <f t="shared" si="4"/>
        <v>0.24182776801405975</v>
      </c>
      <c r="L30" s="218">
        <v>649</v>
      </c>
      <c r="M30" s="163">
        <f t="shared" si="5"/>
        <v>0.2281195079086116</v>
      </c>
      <c r="N30" s="218">
        <v>393</v>
      </c>
      <c r="O30" s="163">
        <f t="shared" si="6"/>
        <v>0.13813708260105448</v>
      </c>
      <c r="P30" s="218">
        <v>156</v>
      </c>
      <c r="Q30" s="163">
        <f t="shared" si="7"/>
        <v>5.4833040421792621E-2</v>
      </c>
      <c r="R30" s="218">
        <f t="shared" si="0"/>
        <v>2845</v>
      </c>
      <c r="S30" s="164">
        <f t="shared" si="8"/>
        <v>1</v>
      </c>
    </row>
    <row r="31" spans="2:19">
      <c r="B31" s="161">
        <v>27</v>
      </c>
      <c r="C31" s="96" t="s">
        <v>37</v>
      </c>
      <c r="D31" s="217">
        <v>63</v>
      </c>
      <c r="E31" s="163">
        <f t="shared" si="1"/>
        <v>0.13235294117647059</v>
      </c>
      <c r="F31" s="217">
        <v>21</v>
      </c>
      <c r="G31" s="163">
        <f t="shared" si="2"/>
        <v>4.4117647058823532E-2</v>
      </c>
      <c r="H31" s="217">
        <v>78</v>
      </c>
      <c r="I31" s="163">
        <f t="shared" si="3"/>
        <v>0.1638655462184874</v>
      </c>
      <c r="J31" s="217">
        <v>103</v>
      </c>
      <c r="K31" s="163">
        <f t="shared" si="4"/>
        <v>0.21638655462184875</v>
      </c>
      <c r="L31" s="217">
        <v>119</v>
      </c>
      <c r="M31" s="163">
        <f t="shared" si="5"/>
        <v>0.25</v>
      </c>
      <c r="N31" s="217">
        <v>63</v>
      </c>
      <c r="O31" s="163">
        <f t="shared" si="6"/>
        <v>0.13235294117647059</v>
      </c>
      <c r="P31" s="217">
        <v>29</v>
      </c>
      <c r="Q31" s="163">
        <f t="shared" si="7"/>
        <v>6.0924369747899158E-2</v>
      </c>
      <c r="R31" s="217">
        <f t="shared" si="0"/>
        <v>476</v>
      </c>
      <c r="S31" s="164">
        <f t="shared" si="8"/>
        <v>1</v>
      </c>
    </row>
    <row r="32" spans="2:19">
      <c r="B32" s="161">
        <v>28</v>
      </c>
      <c r="C32" s="96" t="s">
        <v>38</v>
      </c>
      <c r="D32" s="217">
        <v>20</v>
      </c>
      <c r="E32" s="163">
        <f t="shared" si="1"/>
        <v>4.8309178743961352E-2</v>
      </c>
      <c r="F32" s="217">
        <v>28</v>
      </c>
      <c r="G32" s="163">
        <f t="shared" si="2"/>
        <v>6.7632850241545889E-2</v>
      </c>
      <c r="H32" s="217">
        <v>106</v>
      </c>
      <c r="I32" s="163">
        <f t="shared" si="3"/>
        <v>0.2560386473429952</v>
      </c>
      <c r="J32" s="217">
        <v>98</v>
      </c>
      <c r="K32" s="163">
        <f t="shared" si="4"/>
        <v>0.23671497584541062</v>
      </c>
      <c r="L32" s="217">
        <v>94</v>
      </c>
      <c r="M32" s="163">
        <f t="shared" si="5"/>
        <v>0.22705314009661837</v>
      </c>
      <c r="N32" s="217">
        <v>51</v>
      </c>
      <c r="O32" s="163">
        <f t="shared" si="6"/>
        <v>0.12318840579710146</v>
      </c>
      <c r="P32" s="217">
        <v>17</v>
      </c>
      <c r="Q32" s="163">
        <f t="shared" si="7"/>
        <v>4.1062801932367152E-2</v>
      </c>
      <c r="R32" s="217">
        <f t="shared" si="0"/>
        <v>414</v>
      </c>
      <c r="S32" s="164">
        <f t="shared" si="8"/>
        <v>1</v>
      </c>
    </row>
    <row r="33" spans="2:19">
      <c r="B33" s="161">
        <v>29</v>
      </c>
      <c r="C33" s="96" t="s">
        <v>39</v>
      </c>
      <c r="D33" s="217">
        <v>14</v>
      </c>
      <c r="E33" s="163">
        <f t="shared" si="1"/>
        <v>4.912280701754386E-2</v>
      </c>
      <c r="F33" s="217">
        <v>25</v>
      </c>
      <c r="G33" s="163">
        <f t="shared" si="2"/>
        <v>8.771929824561403E-2</v>
      </c>
      <c r="H33" s="217">
        <v>54</v>
      </c>
      <c r="I33" s="163">
        <f t="shared" si="3"/>
        <v>0.18947368421052632</v>
      </c>
      <c r="J33" s="217">
        <v>59</v>
      </c>
      <c r="K33" s="163">
        <f t="shared" si="4"/>
        <v>0.20701754385964913</v>
      </c>
      <c r="L33" s="217">
        <v>65</v>
      </c>
      <c r="M33" s="163">
        <f t="shared" si="5"/>
        <v>0.22807017543859648</v>
      </c>
      <c r="N33" s="217">
        <v>48</v>
      </c>
      <c r="O33" s="163">
        <f t="shared" si="6"/>
        <v>0.16842105263157894</v>
      </c>
      <c r="P33" s="217">
        <v>20</v>
      </c>
      <c r="Q33" s="163">
        <f t="shared" si="7"/>
        <v>7.0175438596491224E-2</v>
      </c>
      <c r="R33" s="217">
        <f t="shared" si="0"/>
        <v>285</v>
      </c>
      <c r="S33" s="164">
        <f t="shared" si="8"/>
        <v>1</v>
      </c>
    </row>
    <row r="34" spans="2:19">
      <c r="B34" s="161">
        <v>30</v>
      </c>
      <c r="C34" s="96" t="s">
        <v>40</v>
      </c>
      <c r="D34" s="217">
        <v>26</v>
      </c>
      <c r="E34" s="163">
        <f t="shared" si="1"/>
        <v>6.7885117493472591E-2</v>
      </c>
      <c r="F34" s="217">
        <v>27</v>
      </c>
      <c r="G34" s="163">
        <f t="shared" si="2"/>
        <v>7.0496083550913843E-2</v>
      </c>
      <c r="H34" s="217">
        <v>69</v>
      </c>
      <c r="I34" s="163">
        <f t="shared" si="3"/>
        <v>0.18015665796344649</v>
      </c>
      <c r="J34" s="217">
        <v>87</v>
      </c>
      <c r="K34" s="163">
        <f t="shared" si="4"/>
        <v>0.22715404699738903</v>
      </c>
      <c r="L34" s="217">
        <v>93</v>
      </c>
      <c r="M34" s="163">
        <f t="shared" si="5"/>
        <v>0.24281984334203655</v>
      </c>
      <c r="N34" s="217">
        <v>58</v>
      </c>
      <c r="O34" s="163">
        <f t="shared" si="6"/>
        <v>0.1514360313315927</v>
      </c>
      <c r="P34" s="217">
        <v>23</v>
      </c>
      <c r="Q34" s="163">
        <f t="shared" si="7"/>
        <v>6.0052219321148827E-2</v>
      </c>
      <c r="R34" s="217">
        <f t="shared" si="0"/>
        <v>383</v>
      </c>
      <c r="S34" s="164">
        <f t="shared" si="8"/>
        <v>1</v>
      </c>
    </row>
    <row r="35" spans="2:19">
      <c r="B35" s="161">
        <v>31</v>
      </c>
      <c r="C35" s="96" t="s">
        <v>41</v>
      </c>
      <c r="D35" s="148">
        <v>31</v>
      </c>
      <c r="E35" s="163">
        <f t="shared" si="1"/>
        <v>5.2013422818791948E-2</v>
      </c>
      <c r="F35" s="148">
        <v>51</v>
      </c>
      <c r="G35" s="163">
        <f t="shared" si="2"/>
        <v>8.557046979865772E-2</v>
      </c>
      <c r="H35" s="148">
        <v>121</v>
      </c>
      <c r="I35" s="163">
        <f t="shared" si="3"/>
        <v>0.20302013422818793</v>
      </c>
      <c r="J35" s="148">
        <v>149</v>
      </c>
      <c r="K35" s="163">
        <f t="shared" si="4"/>
        <v>0.25</v>
      </c>
      <c r="L35" s="148">
        <v>126</v>
      </c>
      <c r="M35" s="163">
        <f t="shared" si="5"/>
        <v>0.21140939597315436</v>
      </c>
      <c r="N35" s="148">
        <v>85</v>
      </c>
      <c r="O35" s="163">
        <f t="shared" si="6"/>
        <v>0.14261744966442952</v>
      </c>
      <c r="P35" s="148">
        <v>33</v>
      </c>
      <c r="Q35" s="163">
        <f t="shared" si="7"/>
        <v>5.5369127516778527E-2</v>
      </c>
      <c r="R35" s="148">
        <f t="shared" si="0"/>
        <v>596</v>
      </c>
      <c r="S35" s="164">
        <f t="shared" si="8"/>
        <v>1</v>
      </c>
    </row>
    <row r="36" spans="2:19">
      <c r="B36" s="161">
        <v>32</v>
      </c>
      <c r="C36" s="96" t="s">
        <v>42</v>
      </c>
      <c r="D36" s="218">
        <v>27</v>
      </c>
      <c r="E36" s="163">
        <f t="shared" si="1"/>
        <v>4.7703180212014133E-2</v>
      </c>
      <c r="F36" s="218">
        <v>46</v>
      </c>
      <c r="G36" s="163">
        <f t="shared" si="2"/>
        <v>8.1272084805653705E-2</v>
      </c>
      <c r="H36" s="218">
        <v>105</v>
      </c>
      <c r="I36" s="163">
        <f t="shared" si="3"/>
        <v>0.18551236749116609</v>
      </c>
      <c r="J36" s="218">
        <v>164</v>
      </c>
      <c r="K36" s="163">
        <f t="shared" si="4"/>
        <v>0.28975265017667845</v>
      </c>
      <c r="L36" s="218">
        <v>131</v>
      </c>
      <c r="M36" s="163">
        <f t="shared" si="5"/>
        <v>0.2314487632508834</v>
      </c>
      <c r="N36" s="218">
        <v>69</v>
      </c>
      <c r="O36" s="163">
        <f t="shared" si="6"/>
        <v>0.12190812720848057</v>
      </c>
      <c r="P36" s="218">
        <v>24</v>
      </c>
      <c r="Q36" s="163">
        <f t="shared" si="7"/>
        <v>4.2402826855123678E-2</v>
      </c>
      <c r="R36" s="218">
        <f t="shared" si="0"/>
        <v>566</v>
      </c>
      <c r="S36" s="164">
        <f t="shared" si="8"/>
        <v>1</v>
      </c>
    </row>
    <row r="37" spans="2:19">
      <c r="B37" s="161">
        <v>33</v>
      </c>
      <c r="C37" s="96" t="s">
        <v>43</v>
      </c>
      <c r="D37" s="217">
        <v>20</v>
      </c>
      <c r="E37" s="163">
        <f t="shared" si="1"/>
        <v>0.16</v>
      </c>
      <c r="F37" s="217">
        <v>8</v>
      </c>
      <c r="G37" s="163">
        <f t="shared" si="2"/>
        <v>6.4000000000000001E-2</v>
      </c>
      <c r="H37" s="217">
        <v>19</v>
      </c>
      <c r="I37" s="163">
        <f t="shared" si="3"/>
        <v>0.152</v>
      </c>
      <c r="J37" s="217">
        <v>28</v>
      </c>
      <c r="K37" s="163">
        <f t="shared" si="4"/>
        <v>0.224</v>
      </c>
      <c r="L37" s="217">
        <v>21</v>
      </c>
      <c r="M37" s="163">
        <f t="shared" si="5"/>
        <v>0.16800000000000001</v>
      </c>
      <c r="N37" s="217">
        <v>19</v>
      </c>
      <c r="O37" s="163">
        <f t="shared" si="6"/>
        <v>0.152</v>
      </c>
      <c r="P37" s="217">
        <v>10</v>
      </c>
      <c r="Q37" s="163">
        <f t="shared" si="7"/>
        <v>0.08</v>
      </c>
      <c r="R37" s="217">
        <f t="shared" ref="R37:R68" si="9">SUM(D37,F37,H37,J37,L37,N37,P37)</f>
        <v>125</v>
      </c>
      <c r="S37" s="164">
        <f t="shared" si="8"/>
        <v>1</v>
      </c>
    </row>
    <row r="38" spans="2:19">
      <c r="B38" s="161">
        <v>34</v>
      </c>
      <c r="C38" s="96" t="s">
        <v>45</v>
      </c>
      <c r="D38" s="217">
        <v>57</v>
      </c>
      <c r="E38" s="163">
        <f t="shared" si="1"/>
        <v>5.9313215400624349E-2</v>
      </c>
      <c r="F38" s="217">
        <v>58</v>
      </c>
      <c r="G38" s="163">
        <f t="shared" si="2"/>
        <v>6.0353798126951096E-2</v>
      </c>
      <c r="H38" s="217">
        <v>191</v>
      </c>
      <c r="I38" s="163">
        <f t="shared" si="3"/>
        <v>0.19875130072840791</v>
      </c>
      <c r="J38" s="217">
        <v>256</v>
      </c>
      <c r="K38" s="163">
        <f t="shared" si="4"/>
        <v>0.26638917793964623</v>
      </c>
      <c r="L38" s="217">
        <v>231</v>
      </c>
      <c r="M38" s="163">
        <f t="shared" si="5"/>
        <v>0.24037460978147762</v>
      </c>
      <c r="N38" s="217">
        <v>128</v>
      </c>
      <c r="O38" s="163">
        <f t="shared" si="6"/>
        <v>0.13319458896982311</v>
      </c>
      <c r="P38" s="217">
        <v>40</v>
      </c>
      <c r="Q38" s="163">
        <f t="shared" si="7"/>
        <v>4.1623309053069719E-2</v>
      </c>
      <c r="R38" s="217">
        <f t="shared" si="9"/>
        <v>961</v>
      </c>
      <c r="S38" s="164">
        <f t="shared" si="8"/>
        <v>1</v>
      </c>
    </row>
    <row r="39" spans="2:19">
      <c r="B39" s="161">
        <v>35</v>
      </c>
      <c r="C39" s="96" t="s">
        <v>2</v>
      </c>
      <c r="D39" s="217">
        <v>60</v>
      </c>
      <c r="E39" s="163">
        <f t="shared" si="1"/>
        <v>7.0175438596491224E-2</v>
      </c>
      <c r="F39" s="217">
        <v>45</v>
      </c>
      <c r="G39" s="163">
        <f t="shared" si="2"/>
        <v>5.2631578947368418E-2</v>
      </c>
      <c r="H39" s="217">
        <v>162</v>
      </c>
      <c r="I39" s="163">
        <f t="shared" si="3"/>
        <v>0.18947368421052632</v>
      </c>
      <c r="J39" s="217">
        <v>212</v>
      </c>
      <c r="K39" s="163">
        <f t="shared" si="4"/>
        <v>0.24795321637426901</v>
      </c>
      <c r="L39" s="217">
        <v>211</v>
      </c>
      <c r="M39" s="163">
        <f t="shared" si="5"/>
        <v>0.24678362573099416</v>
      </c>
      <c r="N39" s="217">
        <v>126</v>
      </c>
      <c r="O39" s="163">
        <f t="shared" si="6"/>
        <v>0.14736842105263157</v>
      </c>
      <c r="P39" s="217">
        <v>39</v>
      </c>
      <c r="Q39" s="163">
        <f t="shared" si="7"/>
        <v>4.5614035087719301E-2</v>
      </c>
      <c r="R39" s="217">
        <f t="shared" si="9"/>
        <v>855</v>
      </c>
      <c r="S39" s="164">
        <f t="shared" si="8"/>
        <v>1</v>
      </c>
    </row>
    <row r="40" spans="2:19">
      <c r="B40" s="161">
        <v>36</v>
      </c>
      <c r="C40" s="96" t="s">
        <v>3</v>
      </c>
      <c r="D40" s="217">
        <v>8</v>
      </c>
      <c r="E40" s="163">
        <f t="shared" si="1"/>
        <v>3.4482758620689655E-2</v>
      </c>
      <c r="F40" s="217">
        <v>8</v>
      </c>
      <c r="G40" s="163">
        <f t="shared" si="2"/>
        <v>3.4482758620689655E-2</v>
      </c>
      <c r="H40" s="217">
        <v>54</v>
      </c>
      <c r="I40" s="163">
        <f t="shared" si="3"/>
        <v>0.23275862068965517</v>
      </c>
      <c r="J40" s="217">
        <v>50</v>
      </c>
      <c r="K40" s="163">
        <f t="shared" si="4"/>
        <v>0.21551724137931033</v>
      </c>
      <c r="L40" s="217">
        <v>60</v>
      </c>
      <c r="M40" s="163">
        <f t="shared" si="5"/>
        <v>0.25862068965517243</v>
      </c>
      <c r="N40" s="217">
        <v>28</v>
      </c>
      <c r="O40" s="163">
        <f t="shared" si="6"/>
        <v>0.1206896551724138</v>
      </c>
      <c r="P40" s="217">
        <v>24</v>
      </c>
      <c r="Q40" s="163">
        <f t="shared" si="7"/>
        <v>0.10344827586206896</v>
      </c>
      <c r="R40" s="217">
        <f t="shared" si="9"/>
        <v>232</v>
      </c>
      <c r="S40" s="164">
        <f t="shared" si="8"/>
        <v>1</v>
      </c>
    </row>
    <row r="41" spans="2:19">
      <c r="B41" s="161">
        <v>37</v>
      </c>
      <c r="C41" s="96" t="s">
        <v>4</v>
      </c>
      <c r="D41" s="148">
        <v>40</v>
      </c>
      <c r="E41" s="163">
        <f t="shared" si="1"/>
        <v>6.5573770491803282E-2</v>
      </c>
      <c r="F41" s="148">
        <v>42</v>
      </c>
      <c r="G41" s="163">
        <f t="shared" si="2"/>
        <v>6.8852459016393447E-2</v>
      </c>
      <c r="H41" s="148">
        <v>137</v>
      </c>
      <c r="I41" s="163">
        <f t="shared" si="3"/>
        <v>0.22459016393442624</v>
      </c>
      <c r="J41" s="148">
        <v>141</v>
      </c>
      <c r="K41" s="163">
        <f t="shared" si="4"/>
        <v>0.23114754098360657</v>
      </c>
      <c r="L41" s="148">
        <v>158</v>
      </c>
      <c r="M41" s="163">
        <f t="shared" si="5"/>
        <v>0.25901639344262295</v>
      </c>
      <c r="N41" s="148">
        <v>67</v>
      </c>
      <c r="O41" s="163">
        <f t="shared" si="6"/>
        <v>0.10983606557377049</v>
      </c>
      <c r="P41" s="148">
        <v>25</v>
      </c>
      <c r="Q41" s="163">
        <f t="shared" si="7"/>
        <v>4.0983606557377046E-2</v>
      </c>
      <c r="R41" s="148">
        <f t="shared" si="9"/>
        <v>610</v>
      </c>
      <c r="S41" s="164">
        <f t="shared" si="8"/>
        <v>1</v>
      </c>
    </row>
    <row r="42" spans="2:19">
      <c r="B42" s="161">
        <v>38</v>
      </c>
      <c r="C42" s="156" t="s">
        <v>46</v>
      </c>
      <c r="D42" s="218">
        <v>14</v>
      </c>
      <c r="E42" s="163">
        <f t="shared" si="1"/>
        <v>5.9071729957805907E-2</v>
      </c>
      <c r="F42" s="218">
        <v>22</v>
      </c>
      <c r="G42" s="163">
        <f t="shared" si="2"/>
        <v>9.2827004219409287E-2</v>
      </c>
      <c r="H42" s="218">
        <v>38</v>
      </c>
      <c r="I42" s="163">
        <f t="shared" si="3"/>
        <v>0.16033755274261605</v>
      </c>
      <c r="J42" s="218">
        <v>67</v>
      </c>
      <c r="K42" s="163">
        <f t="shared" si="4"/>
        <v>0.28270042194092826</v>
      </c>
      <c r="L42" s="218">
        <v>57</v>
      </c>
      <c r="M42" s="163">
        <f t="shared" si="5"/>
        <v>0.24050632911392406</v>
      </c>
      <c r="N42" s="218">
        <v>30</v>
      </c>
      <c r="O42" s="163">
        <f t="shared" si="6"/>
        <v>0.12658227848101267</v>
      </c>
      <c r="P42" s="218">
        <v>9</v>
      </c>
      <c r="Q42" s="163">
        <f t="shared" si="7"/>
        <v>3.7974683544303799E-2</v>
      </c>
      <c r="R42" s="218">
        <f t="shared" si="9"/>
        <v>237</v>
      </c>
      <c r="S42" s="164">
        <f t="shared" si="8"/>
        <v>1</v>
      </c>
    </row>
    <row r="43" spans="2:19">
      <c r="B43" s="161">
        <v>39</v>
      </c>
      <c r="C43" s="156" t="s">
        <v>9</v>
      </c>
      <c r="D43" s="217">
        <v>55</v>
      </c>
      <c r="E43" s="163">
        <f t="shared" si="1"/>
        <v>6.7155067155067152E-2</v>
      </c>
      <c r="F43" s="217">
        <v>64</v>
      </c>
      <c r="G43" s="163">
        <f t="shared" si="2"/>
        <v>7.8144078144078144E-2</v>
      </c>
      <c r="H43" s="217">
        <v>177</v>
      </c>
      <c r="I43" s="163">
        <f t="shared" si="3"/>
        <v>0.21611721611721613</v>
      </c>
      <c r="J43" s="217">
        <v>206</v>
      </c>
      <c r="K43" s="163">
        <f t="shared" si="4"/>
        <v>0.25152625152625152</v>
      </c>
      <c r="L43" s="217">
        <v>172</v>
      </c>
      <c r="M43" s="163">
        <f t="shared" si="5"/>
        <v>0.21001221001221002</v>
      </c>
      <c r="N43" s="217">
        <v>109</v>
      </c>
      <c r="O43" s="163">
        <f t="shared" si="6"/>
        <v>0.13308913308913309</v>
      </c>
      <c r="P43" s="217">
        <v>36</v>
      </c>
      <c r="Q43" s="163">
        <f t="shared" si="7"/>
        <v>4.3956043956043959E-2</v>
      </c>
      <c r="R43" s="217">
        <f t="shared" si="9"/>
        <v>819</v>
      </c>
      <c r="S43" s="164">
        <f t="shared" si="8"/>
        <v>1</v>
      </c>
    </row>
    <row r="44" spans="2:19">
      <c r="B44" s="161">
        <v>40</v>
      </c>
      <c r="C44" s="156" t="s">
        <v>47</v>
      </c>
      <c r="D44" s="217">
        <v>73</v>
      </c>
      <c r="E44" s="163">
        <f t="shared" si="1"/>
        <v>0.15176715176715178</v>
      </c>
      <c r="F44" s="217">
        <v>53</v>
      </c>
      <c r="G44" s="163">
        <f t="shared" si="2"/>
        <v>0.11018711018711019</v>
      </c>
      <c r="H44" s="217">
        <v>92</v>
      </c>
      <c r="I44" s="163">
        <f t="shared" si="3"/>
        <v>0.19126819126819128</v>
      </c>
      <c r="J44" s="217">
        <v>108</v>
      </c>
      <c r="K44" s="163">
        <f t="shared" si="4"/>
        <v>0.22453222453222454</v>
      </c>
      <c r="L44" s="217">
        <v>95</v>
      </c>
      <c r="M44" s="163">
        <f t="shared" si="5"/>
        <v>0.19750519750519752</v>
      </c>
      <c r="N44" s="217">
        <v>46</v>
      </c>
      <c r="O44" s="163">
        <f t="shared" si="6"/>
        <v>9.5634095634095639E-2</v>
      </c>
      <c r="P44" s="217">
        <v>14</v>
      </c>
      <c r="Q44" s="163">
        <f t="shared" si="7"/>
        <v>2.9106029106029108E-2</v>
      </c>
      <c r="R44" s="217">
        <f t="shared" si="9"/>
        <v>481</v>
      </c>
      <c r="S44" s="164">
        <f t="shared" si="8"/>
        <v>1</v>
      </c>
    </row>
    <row r="45" spans="2:19">
      <c r="B45" s="161">
        <v>41</v>
      </c>
      <c r="C45" s="156" t="s">
        <v>14</v>
      </c>
      <c r="D45" s="217">
        <v>13</v>
      </c>
      <c r="E45" s="163">
        <f t="shared" si="1"/>
        <v>0.05</v>
      </c>
      <c r="F45" s="217">
        <v>27</v>
      </c>
      <c r="G45" s="163">
        <f t="shared" si="2"/>
        <v>0.10384615384615385</v>
      </c>
      <c r="H45" s="217">
        <v>56</v>
      </c>
      <c r="I45" s="163">
        <f t="shared" si="3"/>
        <v>0.2153846153846154</v>
      </c>
      <c r="J45" s="217">
        <v>72</v>
      </c>
      <c r="K45" s="163">
        <f t="shared" si="4"/>
        <v>0.27692307692307694</v>
      </c>
      <c r="L45" s="217">
        <v>48</v>
      </c>
      <c r="M45" s="163">
        <f t="shared" si="5"/>
        <v>0.18461538461538463</v>
      </c>
      <c r="N45" s="217">
        <v>31</v>
      </c>
      <c r="O45" s="163">
        <f t="shared" si="6"/>
        <v>0.11923076923076924</v>
      </c>
      <c r="P45" s="217">
        <v>13</v>
      </c>
      <c r="Q45" s="163">
        <f t="shared" si="7"/>
        <v>0.05</v>
      </c>
      <c r="R45" s="217">
        <f t="shared" si="9"/>
        <v>260</v>
      </c>
      <c r="S45" s="164">
        <f t="shared" si="8"/>
        <v>1</v>
      </c>
    </row>
    <row r="46" spans="2:19">
      <c r="B46" s="161">
        <v>42</v>
      </c>
      <c r="C46" s="156" t="s">
        <v>15</v>
      </c>
      <c r="D46" s="217">
        <v>54</v>
      </c>
      <c r="E46" s="163">
        <f t="shared" si="1"/>
        <v>6.8702290076335881E-2</v>
      </c>
      <c r="F46" s="217">
        <v>62</v>
      </c>
      <c r="G46" s="163">
        <f t="shared" si="2"/>
        <v>7.8880407124681931E-2</v>
      </c>
      <c r="H46" s="217">
        <v>154</v>
      </c>
      <c r="I46" s="163">
        <f t="shared" si="3"/>
        <v>0.19592875318066158</v>
      </c>
      <c r="J46" s="217">
        <v>195</v>
      </c>
      <c r="K46" s="163">
        <f t="shared" si="4"/>
        <v>0.24809160305343511</v>
      </c>
      <c r="L46" s="217">
        <v>179</v>
      </c>
      <c r="M46" s="163">
        <f t="shared" si="5"/>
        <v>0.22773536895674301</v>
      </c>
      <c r="N46" s="217">
        <v>96</v>
      </c>
      <c r="O46" s="163">
        <f t="shared" si="6"/>
        <v>0.12213740458015267</v>
      </c>
      <c r="P46" s="217">
        <v>46</v>
      </c>
      <c r="Q46" s="163">
        <f t="shared" si="7"/>
        <v>5.8524173027989825E-2</v>
      </c>
      <c r="R46" s="217">
        <f t="shared" si="9"/>
        <v>786</v>
      </c>
      <c r="S46" s="164">
        <f t="shared" si="8"/>
        <v>1</v>
      </c>
    </row>
    <row r="47" spans="2:19">
      <c r="B47" s="161">
        <v>43</v>
      </c>
      <c r="C47" s="156" t="s">
        <v>10</v>
      </c>
      <c r="D47" s="148">
        <v>62</v>
      </c>
      <c r="E47" s="163">
        <f t="shared" si="1"/>
        <v>8.3557951482479784E-2</v>
      </c>
      <c r="F47" s="148">
        <v>59</v>
      </c>
      <c r="G47" s="163">
        <f t="shared" si="2"/>
        <v>7.9514824797843664E-2</v>
      </c>
      <c r="H47" s="148">
        <v>158</v>
      </c>
      <c r="I47" s="163">
        <f t="shared" si="3"/>
        <v>0.21293800539083557</v>
      </c>
      <c r="J47" s="148">
        <v>172</v>
      </c>
      <c r="K47" s="163">
        <f t="shared" si="4"/>
        <v>0.23180592991913745</v>
      </c>
      <c r="L47" s="148">
        <v>151</v>
      </c>
      <c r="M47" s="163">
        <f t="shared" si="5"/>
        <v>0.20350404312668463</v>
      </c>
      <c r="N47" s="148">
        <v>101</v>
      </c>
      <c r="O47" s="163">
        <f t="shared" si="6"/>
        <v>0.13611859838274934</v>
      </c>
      <c r="P47" s="148">
        <v>39</v>
      </c>
      <c r="Q47" s="163">
        <f t="shared" si="7"/>
        <v>5.2560646900269542E-2</v>
      </c>
      <c r="R47" s="148">
        <f t="shared" si="9"/>
        <v>742</v>
      </c>
      <c r="S47" s="164">
        <f t="shared" si="8"/>
        <v>1</v>
      </c>
    </row>
    <row r="48" spans="2:19">
      <c r="B48" s="161">
        <v>44</v>
      </c>
      <c r="C48" s="156" t="s">
        <v>22</v>
      </c>
      <c r="D48" s="218">
        <v>36</v>
      </c>
      <c r="E48" s="163">
        <f t="shared" si="1"/>
        <v>8.4507042253521125E-2</v>
      </c>
      <c r="F48" s="218">
        <v>27</v>
      </c>
      <c r="G48" s="163">
        <f t="shared" si="2"/>
        <v>6.3380281690140844E-2</v>
      </c>
      <c r="H48" s="218">
        <v>87</v>
      </c>
      <c r="I48" s="163">
        <f t="shared" si="3"/>
        <v>0.20422535211267606</v>
      </c>
      <c r="J48" s="218">
        <v>109</v>
      </c>
      <c r="K48" s="163">
        <f t="shared" si="4"/>
        <v>0.25586854460093894</v>
      </c>
      <c r="L48" s="218">
        <v>95</v>
      </c>
      <c r="M48" s="163">
        <f t="shared" si="5"/>
        <v>0.22300469483568075</v>
      </c>
      <c r="N48" s="218">
        <v>49</v>
      </c>
      <c r="O48" s="163">
        <f t="shared" si="6"/>
        <v>0.11502347417840375</v>
      </c>
      <c r="P48" s="218">
        <v>23</v>
      </c>
      <c r="Q48" s="163">
        <f t="shared" si="7"/>
        <v>5.39906103286385E-2</v>
      </c>
      <c r="R48" s="218">
        <f t="shared" si="9"/>
        <v>426</v>
      </c>
      <c r="S48" s="164">
        <f t="shared" si="8"/>
        <v>1</v>
      </c>
    </row>
    <row r="49" spans="2:19">
      <c r="B49" s="161">
        <v>45</v>
      </c>
      <c r="C49" s="156" t="s">
        <v>48</v>
      </c>
      <c r="D49" s="217">
        <v>35</v>
      </c>
      <c r="E49" s="163">
        <f t="shared" si="1"/>
        <v>8.2352941176470587E-2</v>
      </c>
      <c r="F49" s="217">
        <v>29</v>
      </c>
      <c r="G49" s="163">
        <f t="shared" si="2"/>
        <v>6.8235294117647061E-2</v>
      </c>
      <c r="H49" s="217">
        <v>97</v>
      </c>
      <c r="I49" s="163">
        <f t="shared" si="3"/>
        <v>0.22823529411764706</v>
      </c>
      <c r="J49" s="217">
        <v>110</v>
      </c>
      <c r="K49" s="163">
        <f t="shared" si="4"/>
        <v>0.25882352941176473</v>
      </c>
      <c r="L49" s="217">
        <v>85</v>
      </c>
      <c r="M49" s="163">
        <f t="shared" si="5"/>
        <v>0.2</v>
      </c>
      <c r="N49" s="217">
        <v>57</v>
      </c>
      <c r="O49" s="163">
        <f t="shared" si="6"/>
        <v>0.13411764705882354</v>
      </c>
      <c r="P49" s="217">
        <v>12</v>
      </c>
      <c r="Q49" s="163">
        <f t="shared" si="7"/>
        <v>2.823529411764706E-2</v>
      </c>
      <c r="R49" s="217">
        <f t="shared" si="9"/>
        <v>425</v>
      </c>
      <c r="S49" s="164">
        <f t="shared" si="8"/>
        <v>1</v>
      </c>
    </row>
    <row r="50" spans="2:19">
      <c r="B50" s="161">
        <v>46</v>
      </c>
      <c r="C50" s="156" t="s">
        <v>26</v>
      </c>
      <c r="D50" s="217">
        <v>40</v>
      </c>
      <c r="E50" s="163">
        <f t="shared" si="1"/>
        <v>0.10152284263959391</v>
      </c>
      <c r="F50" s="217">
        <v>28</v>
      </c>
      <c r="G50" s="163">
        <f t="shared" si="2"/>
        <v>7.1065989847715741E-2</v>
      </c>
      <c r="H50" s="217">
        <v>76</v>
      </c>
      <c r="I50" s="163">
        <f t="shared" si="3"/>
        <v>0.19289340101522842</v>
      </c>
      <c r="J50" s="217">
        <v>91</v>
      </c>
      <c r="K50" s="163">
        <f t="shared" si="4"/>
        <v>0.23096446700507614</v>
      </c>
      <c r="L50" s="217">
        <v>89</v>
      </c>
      <c r="M50" s="163">
        <f t="shared" si="5"/>
        <v>0.22588832487309646</v>
      </c>
      <c r="N50" s="217">
        <v>53</v>
      </c>
      <c r="O50" s="163">
        <f t="shared" si="6"/>
        <v>0.13451776649746192</v>
      </c>
      <c r="P50" s="217">
        <v>17</v>
      </c>
      <c r="Q50" s="163">
        <f t="shared" si="7"/>
        <v>4.3147208121827409E-2</v>
      </c>
      <c r="R50" s="217">
        <f t="shared" si="9"/>
        <v>394</v>
      </c>
      <c r="S50" s="164">
        <f t="shared" si="8"/>
        <v>1</v>
      </c>
    </row>
    <row r="51" spans="2:19">
      <c r="B51" s="161">
        <v>47</v>
      </c>
      <c r="C51" s="156" t="s">
        <v>16</v>
      </c>
      <c r="D51" s="217">
        <v>25</v>
      </c>
      <c r="E51" s="163">
        <f t="shared" si="1"/>
        <v>6.1576354679802957E-2</v>
      </c>
      <c r="F51" s="217">
        <v>26</v>
      </c>
      <c r="G51" s="163">
        <f t="shared" si="2"/>
        <v>6.4039408866995079E-2</v>
      </c>
      <c r="H51" s="217">
        <v>96</v>
      </c>
      <c r="I51" s="163">
        <f t="shared" si="3"/>
        <v>0.23645320197044334</v>
      </c>
      <c r="J51" s="217">
        <v>97</v>
      </c>
      <c r="K51" s="163">
        <f t="shared" si="4"/>
        <v>0.23891625615763548</v>
      </c>
      <c r="L51" s="217">
        <v>101</v>
      </c>
      <c r="M51" s="163">
        <f t="shared" si="5"/>
        <v>0.24876847290640394</v>
      </c>
      <c r="N51" s="217">
        <v>49</v>
      </c>
      <c r="O51" s="163">
        <f t="shared" si="6"/>
        <v>0.1206896551724138</v>
      </c>
      <c r="P51" s="217">
        <v>12</v>
      </c>
      <c r="Q51" s="163">
        <f t="shared" si="7"/>
        <v>2.9556650246305417E-2</v>
      </c>
      <c r="R51" s="217">
        <f t="shared" si="9"/>
        <v>406</v>
      </c>
      <c r="S51" s="164">
        <f t="shared" si="8"/>
        <v>1</v>
      </c>
    </row>
    <row r="52" spans="2:19">
      <c r="B52" s="161">
        <v>48</v>
      </c>
      <c r="C52" s="156" t="s">
        <v>27</v>
      </c>
      <c r="D52" s="217">
        <v>15</v>
      </c>
      <c r="E52" s="163">
        <f t="shared" si="1"/>
        <v>3.3557046979865772E-2</v>
      </c>
      <c r="F52" s="217">
        <v>30</v>
      </c>
      <c r="G52" s="163">
        <f t="shared" si="2"/>
        <v>6.7114093959731544E-2</v>
      </c>
      <c r="H52" s="217">
        <v>77</v>
      </c>
      <c r="I52" s="163">
        <f t="shared" si="3"/>
        <v>0.17225950782997762</v>
      </c>
      <c r="J52" s="217">
        <v>98</v>
      </c>
      <c r="K52" s="163">
        <f t="shared" si="4"/>
        <v>0.21923937360178972</v>
      </c>
      <c r="L52" s="217">
        <v>107</v>
      </c>
      <c r="M52" s="163">
        <f t="shared" si="5"/>
        <v>0.23937360178970918</v>
      </c>
      <c r="N52" s="217">
        <v>88</v>
      </c>
      <c r="O52" s="163">
        <f t="shared" si="6"/>
        <v>0.19686800894854586</v>
      </c>
      <c r="P52" s="217">
        <v>32</v>
      </c>
      <c r="Q52" s="163">
        <f t="shared" si="7"/>
        <v>7.1588366890380312E-2</v>
      </c>
      <c r="R52" s="217">
        <f t="shared" si="9"/>
        <v>447</v>
      </c>
      <c r="S52" s="164">
        <f t="shared" si="8"/>
        <v>1</v>
      </c>
    </row>
    <row r="53" spans="2:19">
      <c r="B53" s="161">
        <v>49</v>
      </c>
      <c r="C53" s="156" t="s">
        <v>28</v>
      </c>
      <c r="D53" s="148">
        <v>31</v>
      </c>
      <c r="E53" s="163">
        <f t="shared" si="1"/>
        <v>9.480122324159021E-2</v>
      </c>
      <c r="F53" s="148">
        <v>19</v>
      </c>
      <c r="G53" s="163">
        <f t="shared" si="2"/>
        <v>5.8103975535168197E-2</v>
      </c>
      <c r="H53" s="148">
        <v>81</v>
      </c>
      <c r="I53" s="163">
        <f t="shared" si="3"/>
        <v>0.24770642201834864</v>
      </c>
      <c r="J53" s="148">
        <v>82</v>
      </c>
      <c r="K53" s="163">
        <f t="shared" si="4"/>
        <v>0.25076452599388377</v>
      </c>
      <c r="L53" s="148">
        <v>71</v>
      </c>
      <c r="M53" s="163">
        <f t="shared" si="5"/>
        <v>0.21712538226299694</v>
      </c>
      <c r="N53" s="148">
        <v>26</v>
      </c>
      <c r="O53" s="163">
        <f t="shared" si="6"/>
        <v>7.9510703363914373E-2</v>
      </c>
      <c r="P53" s="148">
        <v>17</v>
      </c>
      <c r="Q53" s="163">
        <f t="shared" si="7"/>
        <v>5.1987767584097858E-2</v>
      </c>
      <c r="R53" s="148">
        <f t="shared" si="9"/>
        <v>327</v>
      </c>
      <c r="S53" s="164">
        <f t="shared" si="8"/>
        <v>1</v>
      </c>
    </row>
    <row r="54" spans="2:19">
      <c r="B54" s="161">
        <v>50</v>
      </c>
      <c r="C54" s="156" t="s">
        <v>17</v>
      </c>
      <c r="D54" s="218">
        <v>17</v>
      </c>
      <c r="E54" s="163">
        <f t="shared" si="1"/>
        <v>8.2125603864734303E-2</v>
      </c>
      <c r="F54" s="218">
        <v>18</v>
      </c>
      <c r="G54" s="163">
        <f t="shared" si="2"/>
        <v>8.6956521739130432E-2</v>
      </c>
      <c r="H54" s="218">
        <v>45</v>
      </c>
      <c r="I54" s="163">
        <f t="shared" si="3"/>
        <v>0.21739130434782608</v>
      </c>
      <c r="J54" s="218">
        <v>58</v>
      </c>
      <c r="K54" s="163">
        <f t="shared" si="4"/>
        <v>0.28019323671497587</v>
      </c>
      <c r="L54" s="218">
        <v>39</v>
      </c>
      <c r="M54" s="163">
        <f t="shared" si="5"/>
        <v>0.18840579710144928</v>
      </c>
      <c r="N54" s="218">
        <v>22</v>
      </c>
      <c r="O54" s="163">
        <f t="shared" si="6"/>
        <v>0.10628019323671498</v>
      </c>
      <c r="P54" s="218">
        <v>8</v>
      </c>
      <c r="Q54" s="163">
        <f t="shared" si="7"/>
        <v>3.864734299516908E-2</v>
      </c>
      <c r="R54" s="218">
        <f t="shared" si="9"/>
        <v>207</v>
      </c>
      <c r="S54" s="164">
        <f t="shared" si="8"/>
        <v>1</v>
      </c>
    </row>
    <row r="55" spans="2:19">
      <c r="B55" s="161">
        <v>51</v>
      </c>
      <c r="C55" s="156" t="s">
        <v>49</v>
      </c>
      <c r="D55" s="217">
        <v>40</v>
      </c>
      <c r="E55" s="163">
        <f t="shared" si="1"/>
        <v>6.0606060606060608E-2</v>
      </c>
      <c r="F55" s="217">
        <v>53</v>
      </c>
      <c r="G55" s="163">
        <f t="shared" si="2"/>
        <v>8.0303030303030307E-2</v>
      </c>
      <c r="H55" s="217">
        <v>132</v>
      </c>
      <c r="I55" s="163">
        <f t="shared" si="3"/>
        <v>0.2</v>
      </c>
      <c r="J55" s="217">
        <v>151</v>
      </c>
      <c r="K55" s="163">
        <f t="shared" si="4"/>
        <v>0.22878787878787879</v>
      </c>
      <c r="L55" s="217">
        <v>164</v>
      </c>
      <c r="M55" s="163">
        <f t="shared" si="5"/>
        <v>0.24848484848484848</v>
      </c>
      <c r="N55" s="217">
        <v>93</v>
      </c>
      <c r="O55" s="163">
        <f t="shared" si="6"/>
        <v>0.1409090909090909</v>
      </c>
      <c r="P55" s="217">
        <v>27</v>
      </c>
      <c r="Q55" s="163">
        <f t="shared" si="7"/>
        <v>4.0909090909090909E-2</v>
      </c>
      <c r="R55" s="217">
        <f t="shared" si="9"/>
        <v>660</v>
      </c>
      <c r="S55" s="164">
        <f t="shared" si="8"/>
        <v>1</v>
      </c>
    </row>
    <row r="56" spans="2:19">
      <c r="B56" s="161">
        <v>52</v>
      </c>
      <c r="C56" s="156" t="s">
        <v>5</v>
      </c>
      <c r="D56" s="217">
        <v>24</v>
      </c>
      <c r="E56" s="163">
        <f t="shared" si="1"/>
        <v>7.6190476190476197E-2</v>
      </c>
      <c r="F56" s="217">
        <v>17</v>
      </c>
      <c r="G56" s="163">
        <f t="shared" si="2"/>
        <v>5.3968253968253971E-2</v>
      </c>
      <c r="H56" s="217">
        <v>55</v>
      </c>
      <c r="I56" s="163">
        <f t="shared" si="3"/>
        <v>0.17460317460317459</v>
      </c>
      <c r="J56" s="217">
        <v>87</v>
      </c>
      <c r="K56" s="163">
        <f t="shared" si="4"/>
        <v>0.27619047619047621</v>
      </c>
      <c r="L56" s="217">
        <v>74</v>
      </c>
      <c r="M56" s="163">
        <f t="shared" si="5"/>
        <v>0.23492063492063492</v>
      </c>
      <c r="N56" s="217">
        <v>41</v>
      </c>
      <c r="O56" s="163">
        <f t="shared" si="6"/>
        <v>0.13015873015873017</v>
      </c>
      <c r="P56" s="217">
        <v>17</v>
      </c>
      <c r="Q56" s="163">
        <f t="shared" si="7"/>
        <v>5.3968253968253971E-2</v>
      </c>
      <c r="R56" s="217">
        <f t="shared" si="9"/>
        <v>315</v>
      </c>
      <c r="S56" s="164">
        <f t="shared" si="8"/>
        <v>1</v>
      </c>
    </row>
    <row r="57" spans="2:19">
      <c r="B57" s="161">
        <v>53</v>
      </c>
      <c r="C57" s="156" t="s">
        <v>23</v>
      </c>
      <c r="D57" s="217">
        <v>10</v>
      </c>
      <c r="E57" s="163">
        <f t="shared" si="1"/>
        <v>9.2592592592592587E-2</v>
      </c>
      <c r="F57" s="217">
        <v>7</v>
      </c>
      <c r="G57" s="163">
        <f t="shared" si="2"/>
        <v>6.4814814814814811E-2</v>
      </c>
      <c r="H57" s="217">
        <v>21</v>
      </c>
      <c r="I57" s="163">
        <f t="shared" si="3"/>
        <v>0.19444444444444445</v>
      </c>
      <c r="J57" s="217">
        <v>31</v>
      </c>
      <c r="K57" s="163">
        <f t="shared" si="4"/>
        <v>0.28703703703703703</v>
      </c>
      <c r="L57" s="217">
        <v>19</v>
      </c>
      <c r="M57" s="163">
        <f t="shared" si="5"/>
        <v>0.17592592592592593</v>
      </c>
      <c r="N57" s="217">
        <v>16</v>
      </c>
      <c r="O57" s="163">
        <f t="shared" si="6"/>
        <v>0.14814814814814814</v>
      </c>
      <c r="P57" s="217">
        <v>4</v>
      </c>
      <c r="Q57" s="163">
        <f t="shared" si="7"/>
        <v>3.7037037037037035E-2</v>
      </c>
      <c r="R57" s="217">
        <f t="shared" si="9"/>
        <v>108</v>
      </c>
      <c r="S57" s="164">
        <f t="shared" si="8"/>
        <v>1</v>
      </c>
    </row>
    <row r="58" spans="2:19">
      <c r="B58" s="161">
        <v>54</v>
      </c>
      <c r="C58" s="156" t="s">
        <v>29</v>
      </c>
      <c r="D58" s="217">
        <v>20</v>
      </c>
      <c r="E58" s="163">
        <f t="shared" si="1"/>
        <v>7.2727272727272724E-2</v>
      </c>
      <c r="F58" s="217">
        <v>26</v>
      </c>
      <c r="G58" s="163">
        <f t="shared" si="2"/>
        <v>9.4545454545454544E-2</v>
      </c>
      <c r="H58" s="217">
        <v>51</v>
      </c>
      <c r="I58" s="163">
        <f t="shared" si="3"/>
        <v>0.18545454545454546</v>
      </c>
      <c r="J58" s="217">
        <v>62</v>
      </c>
      <c r="K58" s="163">
        <f t="shared" si="4"/>
        <v>0.22545454545454546</v>
      </c>
      <c r="L58" s="217">
        <v>66</v>
      </c>
      <c r="M58" s="163">
        <f t="shared" si="5"/>
        <v>0.24</v>
      </c>
      <c r="N58" s="217">
        <v>31</v>
      </c>
      <c r="O58" s="163">
        <f t="shared" si="6"/>
        <v>0.11272727272727273</v>
      </c>
      <c r="P58" s="217">
        <v>19</v>
      </c>
      <c r="Q58" s="163">
        <f t="shared" si="7"/>
        <v>6.9090909090909092E-2</v>
      </c>
      <c r="R58" s="217">
        <f t="shared" si="9"/>
        <v>275</v>
      </c>
      <c r="S58" s="164">
        <f t="shared" si="8"/>
        <v>1</v>
      </c>
    </row>
    <row r="59" spans="2:19">
      <c r="B59" s="161">
        <v>55</v>
      </c>
      <c r="C59" s="156" t="s">
        <v>18</v>
      </c>
      <c r="D59" s="148">
        <v>19</v>
      </c>
      <c r="E59" s="163">
        <f t="shared" si="1"/>
        <v>7.4509803921568626E-2</v>
      </c>
      <c r="F59" s="148">
        <v>27</v>
      </c>
      <c r="G59" s="163">
        <f t="shared" si="2"/>
        <v>0.10588235294117647</v>
      </c>
      <c r="H59" s="148">
        <v>52</v>
      </c>
      <c r="I59" s="163">
        <f t="shared" si="3"/>
        <v>0.20392156862745098</v>
      </c>
      <c r="J59" s="148">
        <v>71</v>
      </c>
      <c r="K59" s="163">
        <f t="shared" si="4"/>
        <v>0.27843137254901962</v>
      </c>
      <c r="L59" s="148">
        <v>51</v>
      </c>
      <c r="M59" s="163">
        <f t="shared" si="5"/>
        <v>0.2</v>
      </c>
      <c r="N59" s="148">
        <v>22</v>
      </c>
      <c r="O59" s="163">
        <f t="shared" si="6"/>
        <v>8.6274509803921567E-2</v>
      </c>
      <c r="P59" s="148">
        <v>13</v>
      </c>
      <c r="Q59" s="163">
        <f t="shared" si="7"/>
        <v>5.0980392156862744E-2</v>
      </c>
      <c r="R59" s="148">
        <f t="shared" si="9"/>
        <v>255</v>
      </c>
      <c r="S59" s="164">
        <f t="shared" si="8"/>
        <v>1</v>
      </c>
    </row>
    <row r="60" spans="2:19">
      <c r="B60" s="161">
        <v>56</v>
      </c>
      <c r="C60" s="156" t="s">
        <v>11</v>
      </c>
      <c r="D60" s="218">
        <v>4</v>
      </c>
      <c r="E60" s="163">
        <f t="shared" si="1"/>
        <v>2.9197080291970802E-2</v>
      </c>
      <c r="F60" s="218">
        <v>12</v>
      </c>
      <c r="G60" s="163">
        <f t="shared" si="2"/>
        <v>8.7591240875912413E-2</v>
      </c>
      <c r="H60" s="218">
        <v>26</v>
      </c>
      <c r="I60" s="163">
        <f t="shared" si="3"/>
        <v>0.18978102189781021</v>
      </c>
      <c r="J60" s="218">
        <v>41</v>
      </c>
      <c r="K60" s="163">
        <f t="shared" si="4"/>
        <v>0.29927007299270075</v>
      </c>
      <c r="L60" s="218">
        <v>37</v>
      </c>
      <c r="M60" s="163">
        <f t="shared" si="5"/>
        <v>0.27007299270072993</v>
      </c>
      <c r="N60" s="218">
        <v>15</v>
      </c>
      <c r="O60" s="163">
        <f t="shared" si="6"/>
        <v>0.10948905109489052</v>
      </c>
      <c r="P60" s="218">
        <v>2</v>
      </c>
      <c r="Q60" s="163">
        <f t="shared" si="7"/>
        <v>1.4598540145985401E-2</v>
      </c>
      <c r="R60" s="218">
        <f t="shared" si="9"/>
        <v>137</v>
      </c>
      <c r="S60" s="164">
        <f t="shared" si="8"/>
        <v>1</v>
      </c>
    </row>
    <row r="61" spans="2:19">
      <c r="B61" s="161">
        <v>57</v>
      </c>
      <c r="C61" s="156" t="s">
        <v>50</v>
      </c>
      <c r="D61" s="217">
        <v>38</v>
      </c>
      <c r="E61" s="163">
        <f t="shared" si="1"/>
        <v>0.16666666666666666</v>
      </c>
      <c r="F61" s="217">
        <v>21</v>
      </c>
      <c r="G61" s="163">
        <f t="shared" si="2"/>
        <v>9.2105263157894732E-2</v>
      </c>
      <c r="H61" s="217">
        <v>36</v>
      </c>
      <c r="I61" s="163">
        <f t="shared" si="3"/>
        <v>0.15789473684210525</v>
      </c>
      <c r="J61" s="217">
        <v>62</v>
      </c>
      <c r="K61" s="163">
        <f t="shared" si="4"/>
        <v>0.27192982456140352</v>
      </c>
      <c r="L61" s="217">
        <v>34</v>
      </c>
      <c r="M61" s="163">
        <f t="shared" si="5"/>
        <v>0.14912280701754385</v>
      </c>
      <c r="N61" s="217">
        <v>32</v>
      </c>
      <c r="O61" s="163">
        <f t="shared" si="6"/>
        <v>0.14035087719298245</v>
      </c>
      <c r="P61" s="217">
        <v>5</v>
      </c>
      <c r="Q61" s="163">
        <f t="shared" si="7"/>
        <v>2.1929824561403508E-2</v>
      </c>
      <c r="R61" s="217">
        <f t="shared" si="9"/>
        <v>228</v>
      </c>
      <c r="S61" s="164">
        <f t="shared" si="8"/>
        <v>1</v>
      </c>
    </row>
    <row r="62" spans="2:19">
      <c r="B62" s="161">
        <v>58</v>
      </c>
      <c r="C62" s="156" t="s">
        <v>30</v>
      </c>
      <c r="D62" s="217">
        <v>4</v>
      </c>
      <c r="E62" s="163">
        <f t="shared" si="1"/>
        <v>2.6315789473684209E-2</v>
      </c>
      <c r="F62" s="217">
        <v>16</v>
      </c>
      <c r="G62" s="163">
        <f t="shared" si="2"/>
        <v>0.10526315789473684</v>
      </c>
      <c r="H62" s="217">
        <v>39</v>
      </c>
      <c r="I62" s="163">
        <f t="shared" si="3"/>
        <v>0.25657894736842107</v>
      </c>
      <c r="J62" s="217">
        <v>39</v>
      </c>
      <c r="K62" s="163">
        <f t="shared" si="4"/>
        <v>0.25657894736842107</v>
      </c>
      <c r="L62" s="217">
        <v>31</v>
      </c>
      <c r="M62" s="163">
        <f t="shared" si="5"/>
        <v>0.20394736842105263</v>
      </c>
      <c r="N62" s="217">
        <v>19</v>
      </c>
      <c r="O62" s="163">
        <f t="shared" si="6"/>
        <v>0.125</v>
      </c>
      <c r="P62" s="217">
        <v>4</v>
      </c>
      <c r="Q62" s="163">
        <f t="shared" si="7"/>
        <v>2.6315789473684209E-2</v>
      </c>
      <c r="R62" s="217">
        <f t="shared" si="9"/>
        <v>152</v>
      </c>
      <c r="S62" s="164">
        <f t="shared" si="8"/>
        <v>1</v>
      </c>
    </row>
    <row r="63" spans="2:19">
      <c r="B63" s="161">
        <v>59</v>
      </c>
      <c r="C63" s="156" t="s">
        <v>24</v>
      </c>
      <c r="D63" s="217">
        <v>64</v>
      </c>
      <c r="E63" s="163">
        <f t="shared" si="1"/>
        <v>6.6528066528066532E-2</v>
      </c>
      <c r="F63" s="217">
        <v>65</v>
      </c>
      <c r="G63" s="163">
        <f t="shared" si="2"/>
        <v>6.7567567567567571E-2</v>
      </c>
      <c r="H63" s="217">
        <v>212</v>
      </c>
      <c r="I63" s="163">
        <f t="shared" si="3"/>
        <v>0.22037422037422039</v>
      </c>
      <c r="J63" s="217">
        <v>279</v>
      </c>
      <c r="K63" s="163">
        <f t="shared" si="4"/>
        <v>0.29002079002079001</v>
      </c>
      <c r="L63" s="217">
        <v>192</v>
      </c>
      <c r="M63" s="163">
        <f t="shared" si="5"/>
        <v>0.1995841995841996</v>
      </c>
      <c r="N63" s="217">
        <v>112</v>
      </c>
      <c r="O63" s="163">
        <f t="shared" si="6"/>
        <v>0.11642411642411643</v>
      </c>
      <c r="P63" s="217">
        <v>38</v>
      </c>
      <c r="Q63" s="163">
        <f t="shared" si="7"/>
        <v>3.9501039501039503E-2</v>
      </c>
      <c r="R63" s="217">
        <f t="shared" si="9"/>
        <v>962</v>
      </c>
      <c r="S63" s="164">
        <f t="shared" si="8"/>
        <v>1</v>
      </c>
    </row>
    <row r="64" spans="2:19">
      <c r="B64" s="161">
        <v>60</v>
      </c>
      <c r="C64" s="156" t="s">
        <v>51</v>
      </c>
      <c r="D64" s="217">
        <v>20</v>
      </c>
      <c r="E64" s="163">
        <f t="shared" si="1"/>
        <v>6.6006600660066E-2</v>
      </c>
      <c r="F64" s="217">
        <v>18</v>
      </c>
      <c r="G64" s="163">
        <f t="shared" si="2"/>
        <v>5.9405940594059403E-2</v>
      </c>
      <c r="H64" s="217">
        <v>79</v>
      </c>
      <c r="I64" s="163">
        <f t="shared" si="3"/>
        <v>0.26072607260726072</v>
      </c>
      <c r="J64" s="217">
        <v>74</v>
      </c>
      <c r="K64" s="163">
        <f t="shared" si="4"/>
        <v>0.24422442244224424</v>
      </c>
      <c r="L64" s="217">
        <v>63</v>
      </c>
      <c r="M64" s="163">
        <f t="shared" si="5"/>
        <v>0.20792079207920791</v>
      </c>
      <c r="N64" s="217">
        <v>33</v>
      </c>
      <c r="O64" s="163">
        <f t="shared" si="6"/>
        <v>0.10891089108910891</v>
      </c>
      <c r="P64" s="217">
        <v>16</v>
      </c>
      <c r="Q64" s="163">
        <f t="shared" si="7"/>
        <v>5.2805280528052806E-2</v>
      </c>
      <c r="R64" s="217">
        <f t="shared" si="9"/>
        <v>303</v>
      </c>
      <c r="S64" s="164">
        <f t="shared" si="8"/>
        <v>1</v>
      </c>
    </row>
    <row r="65" spans="2:19">
      <c r="B65" s="161">
        <v>61</v>
      </c>
      <c r="C65" s="156" t="s">
        <v>19</v>
      </c>
      <c r="D65" s="148">
        <v>16</v>
      </c>
      <c r="E65" s="163">
        <f t="shared" si="1"/>
        <v>0.11188811188811189</v>
      </c>
      <c r="F65" s="148">
        <v>12</v>
      </c>
      <c r="G65" s="163">
        <f t="shared" si="2"/>
        <v>8.3916083916083919E-2</v>
      </c>
      <c r="H65" s="148">
        <v>35</v>
      </c>
      <c r="I65" s="163">
        <f t="shared" si="3"/>
        <v>0.24475524475524477</v>
      </c>
      <c r="J65" s="148">
        <v>35</v>
      </c>
      <c r="K65" s="163">
        <f t="shared" si="4"/>
        <v>0.24475524475524477</v>
      </c>
      <c r="L65" s="148">
        <v>33</v>
      </c>
      <c r="M65" s="163">
        <f t="shared" si="5"/>
        <v>0.23076923076923078</v>
      </c>
      <c r="N65" s="148">
        <v>11</v>
      </c>
      <c r="O65" s="163">
        <f t="shared" si="6"/>
        <v>7.6923076923076927E-2</v>
      </c>
      <c r="P65" s="148">
        <v>1</v>
      </c>
      <c r="Q65" s="163">
        <f t="shared" si="7"/>
        <v>6.993006993006993E-3</v>
      </c>
      <c r="R65" s="148">
        <f t="shared" si="9"/>
        <v>143</v>
      </c>
      <c r="S65" s="164">
        <f t="shared" si="8"/>
        <v>1</v>
      </c>
    </row>
    <row r="66" spans="2:19">
      <c r="B66" s="161">
        <v>62</v>
      </c>
      <c r="C66" s="156" t="s">
        <v>20</v>
      </c>
      <c r="D66" s="218">
        <v>7</v>
      </c>
      <c r="E66" s="163">
        <f t="shared" si="1"/>
        <v>4.8951048951048952E-2</v>
      </c>
      <c r="F66" s="218">
        <v>5</v>
      </c>
      <c r="G66" s="163">
        <f t="shared" si="2"/>
        <v>3.4965034965034968E-2</v>
      </c>
      <c r="H66" s="218">
        <v>40</v>
      </c>
      <c r="I66" s="163">
        <f t="shared" si="3"/>
        <v>0.27972027972027974</v>
      </c>
      <c r="J66" s="218">
        <v>39</v>
      </c>
      <c r="K66" s="163">
        <f t="shared" si="4"/>
        <v>0.27272727272727271</v>
      </c>
      <c r="L66" s="218">
        <v>35</v>
      </c>
      <c r="M66" s="163">
        <f t="shared" si="5"/>
        <v>0.24475524475524477</v>
      </c>
      <c r="N66" s="218">
        <v>12</v>
      </c>
      <c r="O66" s="163">
        <f t="shared" si="6"/>
        <v>8.3916083916083919E-2</v>
      </c>
      <c r="P66" s="218">
        <v>5</v>
      </c>
      <c r="Q66" s="163">
        <f t="shared" si="7"/>
        <v>3.4965034965034968E-2</v>
      </c>
      <c r="R66" s="218">
        <f t="shared" si="9"/>
        <v>143</v>
      </c>
      <c r="S66" s="164">
        <f t="shared" si="8"/>
        <v>1</v>
      </c>
    </row>
    <row r="67" spans="2:19">
      <c r="B67" s="161">
        <v>63</v>
      </c>
      <c r="C67" s="156" t="s">
        <v>31</v>
      </c>
      <c r="D67" s="217">
        <v>16</v>
      </c>
      <c r="E67" s="163">
        <f t="shared" si="1"/>
        <v>9.2485549132947972E-2</v>
      </c>
      <c r="F67" s="217">
        <v>9</v>
      </c>
      <c r="G67" s="163">
        <f t="shared" si="2"/>
        <v>5.2023121387283239E-2</v>
      </c>
      <c r="H67" s="217">
        <v>29</v>
      </c>
      <c r="I67" s="163">
        <f t="shared" si="3"/>
        <v>0.16763005780346821</v>
      </c>
      <c r="J67" s="217">
        <v>46</v>
      </c>
      <c r="K67" s="163">
        <f t="shared" si="4"/>
        <v>0.26589595375722541</v>
      </c>
      <c r="L67" s="217">
        <v>37</v>
      </c>
      <c r="M67" s="163">
        <f t="shared" si="5"/>
        <v>0.2138728323699422</v>
      </c>
      <c r="N67" s="217">
        <v>29</v>
      </c>
      <c r="O67" s="163">
        <f t="shared" si="6"/>
        <v>0.16763005780346821</v>
      </c>
      <c r="P67" s="217">
        <v>7</v>
      </c>
      <c r="Q67" s="163">
        <f t="shared" si="7"/>
        <v>4.046242774566474E-2</v>
      </c>
      <c r="R67" s="217">
        <f t="shared" si="9"/>
        <v>173</v>
      </c>
      <c r="S67" s="164">
        <f t="shared" si="8"/>
        <v>1</v>
      </c>
    </row>
    <row r="68" spans="2:19">
      <c r="B68" s="161">
        <v>64</v>
      </c>
      <c r="C68" s="156" t="s">
        <v>52</v>
      </c>
      <c r="D68" s="217">
        <v>18</v>
      </c>
      <c r="E68" s="163">
        <f t="shared" si="1"/>
        <v>7.9646017699115043E-2</v>
      </c>
      <c r="F68" s="217">
        <v>25</v>
      </c>
      <c r="G68" s="163">
        <f t="shared" si="2"/>
        <v>0.11061946902654868</v>
      </c>
      <c r="H68" s="217">
        <v>43</v>
      </c>
      <c r="I68" s="163">
        <f t="shared" si="3"/>
        <v>0.19026548672566371</v>
      </c>
      <c r="J68" s="217">
        <v>68</v>
      </c>
      <c r="K68" s="163">
        <f t="shared" si="4"/>
        <v>0.30088495575221241</v>
      </c>
      <c r="L68" s="217">
        <v>44</v>
      </c>
      <c r="M68" s="163">
        <f t="shared" si="5"/>
        <v>0.19469026548672566</v>
      </c>
      <c r="N68" s="217">
        <v>24</v>
      </c>
      <c r="O68" s="163">
        <f t="shared" si="6"/>
        <v>0.10619469026548672</v>
      </c>
      <c r="P68" s="217">
        <v>4</v>
      </c>
      <c r="Q68" s="163">
        <f t="shared" si="7"/>
        <v>1.7699115044247787E-2</v>
      </c>
      <c r="R68" s="217">
        <f t="shared" si="9"/>
        <v>226</v>
      </c>
      <c r="S68" s="164">
        <f t="shared" si="8"/>
        <v>1</v>
      </c>
    </row>
    <row r="69" spans="2:19">
      <c r="B69" s="161">
        <v>65</v>
      </c>
      <c r="C69" s="156" t="s">
        <v>12</v>
      </c>
      <c r="D69" s="217">
        <v>4</v>
      </c>
      <c r="E69" s="163">
        <f t="shared" si="1"/>
        <v>6.8965517241379309E-2</v>
      </c>
      <c r="F69" s="217">
        <v>4</v>
      </c>
      <c r="G69" s="163">
        <f t="shared" si="2"/>
        <v>6.8965517241379309E-2</v>
      </c>
      <c r="H69" s="217">
        <v>12</v>
      </c>
      <c r="I69" s="163">
        <f t="shared" si="3"/>
        <v>0.20689655172413793</v>
      </c>
      <c r="J69" s="217">
        <v>12</v>
      </c>
      <c r="K69" s="163">
        <f t="shared" si="4"/>
        <v>0.20689655172413793</v>
      </c>
      <c r="L69" s="217">
        <v>19</v>
      </c>
      <c r="M69" s="163">
        <f t="shared" si="5"/>
        <v>0.32758620689655171</v>
      </c>
      <c r="N69" s="217">
        <v>5</v>
      </c>
      <c r="O69" s="163">
        <f t="shared" si="6"/>
        <v>8.6206896551724144E-2</v>
      </c>
      <c r="P69" s="217">
        <v>2</v>
      </c>
      <c r="Q69" s="163">
        <f t="shared" si="7"/>
        <v>3.4482758620689655E-2</v>
      </c>
      <c r="R69" s="217">
        <f t="shared" ref="R69:R78" si="10">SUM(D69,F69,H69,J69,L69,N69,P69)</f>
        <v>58</v>
      </c>
      <c r="S69" s="164">
        <f t="shared" si="8"/>
        <v>1</v>
      </c>
    </row>
    <row r="70" spans="2:19">
      <c r="B70" s="161">
        <v>66</v>
      </c>
      <c r="C70" s="156" t="s">
        <v>6</v>
      </c>
      <c r="D70" s="217">
        <v>2</v>
      </c>
      <c r="E70" s="163">
        <f t="shared" ref="E70:E78" si="11">IFERROR(D70/R70,0)</f>
        <v>3.125E-2</v>
      </c>
      <c r="F70" s="217">
        <v>6</v>
      </c>
      <c r="G70" s="163">
        <f t="shared" ref="G70:G78" si="12">IFERROR(F70/R70,0)</f>
        <v>9.375E-2</v>
      </c>
      <c r="H70" s="217">
        <v>7</v>
      </c>
      <c r="I70" s="163">
        <f t="shared" ref="I70:I78" si="13">IFERROR(H70/R70,0)</f>
        <v>0.109375</v>
      </c>
      <c r="J70" s="217">
        <v>25</v>
      </c>
      <c r="K70" s="163">
        <f t="shared" ref="K70:K78" si="14">IFERROR(J70/R70,0)</f>
        <v>0.390625</v>
      </c>
      <c r="L70" s="217">
        <v>12</v>
      </c>
      <c r="M70" s="163">
        <f t="shared" ref="M70:M78" si="15">IFERROR(L70/R70,0)</f>
        <v>0.1875</v>
      </c>
      <c r="N70" s="217">
        <v>12</v>
      </c>
      <c r="O70" s="163">
        <f t="shared" ref="O70:O78" si="16">IFERROR(N70/R70,0)</f>
        <v>0.1875</v>
      </c>
      <c r="P70" s="217">
        <v>0</v>
      </c>
      <c r="Q70" s="163">
        <f t="shared" ref="Q70:Q78" si="17">IFERROR(P70/R70,0)</f>
        <v>0</v>
      </c>
      <c r="R70" s="217">
        <f t="shared" si="10"/>
        <v>64</v>
      </c>
      <c r="S70" s="164">
        <f t="shared" ref="S70:S78" si="18">IFERROR(R70/$R70,0)</f>
        <v>1</v>
      </c>
    </row>
    <row r="71" spans="2:19">
      <c r="B71" s="161">
        <v>67</v>
      </c>
      <c r="C71" s="156" t="s">
        <v>7</v>
      </c>
      <c r="D71" s="148">
        <v>6</v>
      </c>
      <c r="E71" s="163">
        <f t="shared" si="11"/>
        <v>0.1111111111111111</v>
      </c>
      <c r="F71" s="148">
        <v>6</v>
      </c>
      <c r="G71" s="163">
        <f t="shared" si="12"/>
        <v>0.1111111111111111</v>
      </c>
      <c r="H71" s="148">
        <v>10</v>
      </c>
      <c r="I71" s="163">
        <f t="shared" si="13"/>
        <v>0.18518518518518517</v>
      </c>
      <c r="J71" s="148">
        <v>8</v>
      </c>
      <c r="K71" s="163">
        <f t="shared" si="14"/>
        <v>0.14814814814814814</v>
      </c>
      <c r="L71" s="148">
        <v>8</v>
      </c>
      <c r="M71" s="163">
        <f t="shared" si="15"/>
        <v>0.14814814814814814</v>
      </c>
      <c r="N71" s="148">
        <v>12</v>
      </c>
      <c r="O71" s="163">
        <f t="shared" si="16"/>
        <v>0.22222222222222221</v>
      </c>
      <c r="P71" s="148">
        <v>4</v>
      </c>
      <c r="Q71" s="163">
        <f t="shared" si="17"/>
        <v>7.407407407407407E-2</v>
      </c>
      <c r="R71" s="148">
        <f t="shared" si="10"/>
        <v>54</v>
      </c>
      <c r="S71" s="164">
        <f t="shared" si="18"/>
        <v>1</v>
      </c>
    </row>
    <row r="72" spans="2:19">
      <c r="B72" s="161">
        <v>68</v>
      </c>
      <c r="C72" s="156" t="s">
        <v>53</v>
      </c>
      <c r="D72" s="218">
        <v>6</v>
      </c>
      <c r="E72" s="163">
        <f t="shared" si="11"/>
        <v>9.6774193548387094E-2</v>
      </c>
      <c r="F72" s="218">
        <v>7</v>
      </c>
      <c r="G72" s="163">
        <f t="shared" si="12"/>
        <v>0.11290322580645161</v>
      </c>
      <c r="H72" s="218">
        <v>10</v>
      </c>
      <c r="I72" s="163">
        <f t="shared" si="13"/>
        <v>0.16129032258064516</v>
      </c>
      <c r="J72" s="218">
        <v>13</v>
      </c>
      <c r="K72" s="163">
        <f t="shared" si="14"/>
        <v>0.20967741935483872</v>
      </c>
      <c r="L72" s="218">
        <v>13</v>
      </c>
      <c r="M72" s="163">
        <f t="shared" si="15"/>
        <v>0.20967741935483872</v>
      </c>
      <c r="N72" s="218">
        <v>10</v>
      </c>
      <c r="O72" s="163">
        <f t="shared" si="16"/>
        <v>0.16129032258064516</v>
      </c>
      <c r="P72" s="218">
        <v>3</v>
      </c>
      <c r="Q72" s="163">
        <f t="shared" si="17"/>
        <v>4.8387096774193547E-2</v>
      </c>
      <c r="R72" s="218">
        <f t="shared" si="10"/>
        <v>62</v>
      </c>
      <c r="S72" s="164">
        <f t="shared" si="18"/>
        <v>1</v>
      </c>
    </row>
    <row r="73" spans="2:19">
      <c r="B73" s="161">
        <v>69</v>
      </c>
      <c r="C73" s="156" t="s">
        <v>54</v>
      </c>
      <c r="D73" s="217">
        <v>18</v>
      </c>
      <c r="E73" s="163">
        <f t="shared" si="11"/>
        <v>0.10404624277456648</v>
      </c>
      <c r="F73" s="217">
        <v>22</v>
      </c>
      <c r="G73" s="163">
        <f t="shared" si="12"/>
        <v>0.12716763005780346</v>
      </c>
      <c r="H73" s="217">
        <v>34</v>
      </c>
      <c r="I73" s="163">
        <f t="shared" si="13"/>
        <v>0.19653179190751446</v>
      </c>
      <c r="J73" s="217">
        <v>41</v>
      </c>
      <c r="K73" s="163">
        <f t="shared" si="14"/>
        <v>0.23699421965317918</v>
      </c>
      <c r="L73" s="217">
        <v>24</v>
      </c>
      <c r="M73" s="163">
        <f t="shared" si="15"/>
        <v>0.13872832369942195</v>
      </c>
      <c r="N73" s="217">
        <v>28</v>
      </c>
      <c r="O73" s="163">
        <f t="shared" si="16"/>
        <v>0.16184971098265896</v>
      </c>
      <c r="P73" s="217">
        <v>6</v>
      </c>
      <c r="Q73" s="163">
        <f t="shared" si="17"/>
        <v>3.4682080924855488E-2</v>
      </c>
      <c r="R73" s="217">
        <f t="shared" si="10"/>
        <v>173</v>
      </c>
      <c r="S73" s="164">
        <f t="shared" si="18"/>
        <v>1</v>
      </c>
    </row>
    <row r="74" spans="2:19">
      <c r="B74" s="161">
        <v>70</v>
      </c>
      <c r="C74" s="156" t="s">
        <v>55</v>
      </c>
      <c r="D74" s="217">
        <v>1</v>
      </c>
      <c r="E74" s="163">
        <f t="shared" si="11"/>
        <v>3.7037037037037035E-2</v>
      </c>
      <c r="F74" s="217">
        <v>1</v>
      </c>
      <c r="G74" s="163">
        <f t="shared" si="12"/>
        <v>3.7037037037037035E-2</v>
      </c>
      <c r="H74" s="217">
        <v>4</v>
      </c>
      <c r="I74" s="163">
        <f t="shared" si="13"/>
        <v>0.14814814814814814</v>
      </c>
      <c r="J74" s="217">
        <v>9</v>
      </c>
      <c r="K74" s="163">
        <f t="shared" si="14"/>
        <v>0.33333333333333331</v>
      </c>
      <c r="L74" s="217">
        <v>9</v>
      </c>
      <c r="M74" s="163">
        <f t="shared" si="15"/>
        <v>0.33333333333333331</v>
      </c>
      <c r="N74" s="217">
        <v>3</v>
      </c>
      <c r="O74" s="163">
        <f t="shared" si="16"/>
        <v>0.1111111111111111</v>
      </c>
      <c r="P74" s="217">
        <v>0</v>
      </c>
      <c r="Q74" s="163">
        <f t="shared" si="17"/>
        <v>0</v>
      </c>
      <c r="R74" s="217">
        <f t="shared" si="10"/>
        <v>27</v>
      </c>
      <c r="S74" s="164">
        <f t="shared" si="18"/>
        <v>1</v>
      </c>
    </row>
    <row r="75" spans="2:19">
      <c r="B75" s="161">
        <v>71</v>
      </c>
      <c r="C75" s="156" t="s">
        <v>56</v>
      </c>
      <c r="D75" s="217">
        <v>9</v>
      </c>
      <c r="E75" s="163">
        <f t="shared" si="11"/>
        <v>8.8235294117647065E-2</v>
      </c>
      <c r="F75" s="217">
        <v>8</v>
      </c>
      <c r="G75" s="163">
        <f t="shared" si="12"/>
        <v>7.8431372549019607E-2</v>
      </c>
      <c r="H75" s="217">
        <v>22</v>
      </c>
      <c r="I75" s="163">
        <f t="shared" si="13"/>
        <v>0.21568627450980393</v>
      </c>
      <c r="J75" s="217">
        <v>24</v>
      </c>
      <c r="K75" s="163">
        <f t="shared" si="14"/>
        <v>0.23529411764705882</v>
      </c>
      <c r="L75" s="217">
        <v>19</v>
      </c>
      <c r="M75" s="163">
        <f t="shared" si="15"/>
        <v>0.18627450980392157</v>
      </c>
      <c r="N75" s="217">
        <v>13</v>
      </c>
      <c r="O75" s="163">
        <f t="shared" si="16"/>
        <v>0.12745098039215685</v>
      </c>
      <c r="P75" s="217">
        <v>7</v>
      </c>
      <c r="Q75" s="163">
        <f t="shared" si="17"/>
        <v>6.8627450980392163E-2</v>
      </c>
      <c r="R75" s="217">
        <f t="shared" si="10"/>
        <v>102</v>
      </c>
      <c r="S75" s="164">
        <f t="shared" si="18"/>
        <v>1</v>
      </c>
    </row>
    <row r="76" spans="2:19">
      <c r="B76" s="161">
        <v>72</v>
      </c>
      <c r="C76" s="156" t="s">
        <v>32</v>
      </c>
      <c r="D76" s="217">
        <v>2</v>
      </c>
      <c r="E76" s="163">
        <f t="shared" si="11"/>
        <v>6.4516129032258063E-2</v>
      </c>
      <c r="F76" s="217">
        <v>2</v>
      </c>
      <c r="G76" s="163">
        <f t="shared" si="12"/>
        <v>6.4516129032258063E-2</v>
      </c>
      <c r="H76" s="217">
        <v>2</v>
      </c>
      <c r="I76" s="163">
        <f t="shared" si="13"/>
        <v>6.4516129032258063E-2</v>
      </c>
      <c r="J76" s="217">
        <v>10</v>
      </c>
      <c r="K76" s="163">
        <f t="shared" si="14"/>
        <v>0.32258064516129031</v>
      </c>
      <c r="L76" s="217">
        <v>9</v>
      </c>
      <c r="M76" s="163">
        <f t="shared" si="15"/>
        <v>0.29032258064516131</v>
      </c>
      <c r="N76" s="217">
        <v>4</v>
      </c>
      <c r="O76" s="163">
        <f t="shared" si="16"/>
        <v>0.12903225806451613</v>
      </c>
      <c r="P76" s="217">
        <v>2</v>
      </c>
      <c r="Q76" s="163">
        <f t="shared" si="17"/>
        <v>6.4516129032258063E-2</v>
      </c>
      <c r="R76" s="217">
        <f t="shared" si="10"/>
        <v>31</v>
      </c>
      <c r="S76" s="164">
        <f t="shared" si="18"/>
        <v>1</v>
      </c>
    </row>
    <row r="77" spans="2:19">
      <c r="B77" s="161">
        <v>73</v>
      </c>
      <c r="C77" s="156" t="s">
        <v>33</v>
      </c>
      <c r="D77" s="148">
        <v>1</v>
      </c>
      <c r="E77" s="163">
        <f t="shared" si="11"/>
        <v>3.2258064516129031E-2</v>
      </c>
      <c r="F77" s="148">
        <v>5</v>
      </c>
      <c r="G77" s="163">
        <f t="shared" si="12"/>
        <v>0.16129032258064516</v>
      </c>
      <c r="H77" s="148">
        <v>6</v>
      </c>
      <c r="I77" s="163">
        <f t="shared" si="13"/>
        <v>0.19354838709677419</v>
      </c>
      <c r="J77" s="148">
        <v>5</v>
      </c>
      <c r="K77" s="163">
        <f t="shared" si="14"/>
        <v>0.16129032258064516</v>
      </c>
      <c r="L77" s="148">
        <v>6</v>
      </c>
      <c r="M77" s="163">
        <f t="shared" si="15"/>
        <v>0.19354838709677419</v>
      </c>
      <c r="N77" s="148">
        <v>4</v>
      </c>
      <c r="O77" s="163">
        <f t="shared" si="16"/>
        <v>0.12903225806451613</v>
      </c>
      <c r="P77" s="148">
        <v>4</v>
      </c>
      <c r="Q77" s="163">
        <f t="shared" si="17"/>
        <v>0.12903225806451613</v>
      </c>
      <c r="R77" s="148">
        <f t="shared" si="10"/>
        <v>31</v>
      </c>
      <c r="S77" s="164">
        <f t="shared" si="18"/>
        <v>1</v>
      </c>
    </row>
    <row r="78" spans="2:19" ht="14.25" thickBot="1">
      <c r="B78" s="161">
        <v>74</v>
      </c>
      <c r="C78" s="156" t="s">
        <v>34</v>
      </c>
      <c r="D78" s="218">
        <v>1</v>
      </c>
      <c r="E78" s="163">
        <f t="shared" si="11"/>
        <v>3.7037037037037035E-2</v>
      </c>
      <c r="F78" s="218">
        <v>0</v>
      </c>
      <c r="G78" s="163">
        <f t="shared" si="12"/>
        <v>0</v>
      </c>
      <c r="H78" s="218">
        <v>5</v>
      </c>
      <c r="I78" s="163">
        <f t="shared" si="13"/>
        <v>0.18518518518518517</v>
      </c>
      <c r="J78" s="218">
        <v>7</v>
      </c>
      <c r="K78" s="163">
        <f t="shared" si="14"/>
        <v>0.25925925925925924</v>
      </c>
      <c r="L78" s="218">
        <v>5</v>
      </c>
      <c r="M78" s="163">
        <f t="shared" si="15"/>
        <v>0.18518518518518517</v>
      </c>
      <c r="N78" s="218">
        <v>4</v>
      </c>
      <c r="O78" s="163">
        <f t="shared" si="16"/>
        <v>0.14814814814814814</v>
      </c>
      <c r="P78" s="218">
        <v>5</v>
      </c>
      <c r="Q78" s="163">
        <f t="shared" si="17"/>
        <v>0.18518518518518517</v>
      </c>
      <c r="R78" s="218">
        <f t="shared" si="10"/>
        <v>27</v>
      </c>
      <c r="S78" s="164">
        <f t="shared" si="18"/>
        <v>1</v>
      </c>
    </row>
    <row r="79" spans="2:19" ht="14.25" thickTop="1">
      <c r="B79" s="289" t="s">
        <v>0</v>
      </c>
      <c r="C79" s="290"/>
      <c r="D79" s="219">
        <f>地区別_長期入院時年齢!D13</f>
        <v>1551</v>
      </c>
      <c r="E79" s="130">
        <f>地区別_長期入院時年齢!E13</f>
        <v>7.0776672446837635E-2</v>
      </c>
      <c r="F79" s="219">
        <f>地区別_長期入院時年齢!F13</f>
        <v>1602</v>
      </c>
      <c r="G79" s="130">
        <f>地区別_長期入院時年齢!G13</f>
        <v>7.3103951811627266E-2</v>
      </c>
      <c r="H79" s="219">
        <f>地区別_長期入院時年齢!H13</f>
        <v>4343</v>
      </c>
      <c r="I79" s="130">
        <f>地区別_長期入院時年齢!I13</f>
        <v>0.19818380943688965</v>
      </c>
      <c r="J79" s="219">
        <f>地区別_長期入院時年齢!J13</f>
        <v>5427</v>
      </c>
      <c r="K79" s="130">
        <f>地区別_長期入院時年齢!K13</f>
        <v>0.24764990417084967</v>
      </c>
      <c r="L79" s="219">
        <f>地区別_長期入院時年齢!L13</f>
        <v>5051</v>
      </c>
      <c r="M79" s="130">
        <f>地区別_長期入院時年齢!M13</f>
        <v>0.23049192297161633</v>
      </c>
      <c r="N79" s="219">
        <f>地区別_長期入院時年齢!N13</f>
        <v>2875</v>
      </c>
      <c r="O79" s="130">
        <f>地区別_長期入院時年齢!O13</f>
        <v>0.13119467007392535</v>
      </c>
      <c r="P79" s="219">
        <f>地区別_長期入院時年齢!P13</f>
        <v>1065</v>
      </c>
      <c r="Q79" s="130">
        <f>地区別_長期入院時年齢!Q13</f>
        <v>4.8599069088254086E-2</v>
      </c>
      <c r="R79" s="219">
        <f>地区別_長期入院時年齢!R13</f>
        <v>21914</v>
      </c>
      <c r="S79" s="17">
        <f>IFERROR(R79/$R79,0)</f>
        <v>1</v>
      </c>
    </row>
    <row r="80" spans="2:19">
      <c r="B80" s="73"/>
    </row>
    <row r="81" spans="2:2">
      <c r="B81" s="9"/>
    </row>
    <row r="82" spans="2:2">
      <c r="B82" s="9"/>
    </row>
    <row r="83" spans="2:2">
      <c r="B83" s="9"/>
    </row>
    <row r="84" spans="2:2">
      <c r="B84" s="15"/>
    </row>
    <row r="85" spans="2:2">
      <c r="B85" s="15"/>
    </row>
    <row r="86" spans="2:2">
      <c r="B86" s="9"/>
    </row>
    <row r="87" spans="2:2">
      <c r="B87" s="9"/>
    </row>
    <row r="88" spans="2:2">
      <c r="B88" s="15"/>
    </row>
  </sheetData>
  <customSheetViews>
    <customSheetView guid="{637B1C33-F0B9-40A6-9BF1-AD79E7C69DA0}" showGridLines="0" topLeftCell="A7"/>
  </customSheetViews>
  <mergeCells count="11">
    <mergeCell ref="N3:O3"/>
    <mergeCell ref="P3:Q3"/>
    <mergeCell ref="R3:S3"/>
    <mergeCell ref="B79:C79"/>
    <mergeCell ref="B3:B4"/>
    <mergeCell ref="C3:C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39370078740157483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E5:E78 G5:G78 I5:I78 K5:K78 M5:M78 O5:O78 Q5:R78 D79 F79 H79 J79 L79 N79 P7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被保険者数</vt:lpstr>
      <vt:lpstr>地区別_被保険者数</vt:lpstr>
      <vt:lpstr>市区町村別_被保険者数</vt:lpstr>
      <vt:lpstr>市区町村別_被保険者数MAP</vt:lpstr>
      <vt:lpstr>介護認定率</vt:lpstr>
      <vt:lpstr>地区別_介護認定率</vt:lpstr>
      <vt:lpstr>市区町村別_介護認定率</vt:lpstr>
      <vt:lpstr>介護疾病別有病状況</vt:lpstr>
      <vt:lpstr>地区別_介護疾病別有病状況</vt:lpstr>
      <vt:lpstr>市区町村別_介護疾病別有病状況</vt:lpstr>
      <vt:lpstr>標準化死亡比</vt:lpstr>
      <vt:lpstr>地区別_標準化死亡比</vt:lpstr>
      <vt:lpstr>市区町村別_標準化死亡比</vt:lpstr>
      <vt:lpstr>疾病別死因割合</vt:lpstr>
      <vt:lpstr>地区別_疾病別死因割合</vt:lpstr>
      <vt:lpstr>市区町村別_疾病別死因割合</vt:lpstr>
      <vt:lpstr>長期入院</vt:lpstr>
      <vt:lpstr>地区別_長期入院</vt:lpstr>
      <vt:lpstr>地区別_長期入院グラフ</vt:lpstr>
      <vt:lpstr>市区町村別_長期入院</vt:lpstr>
      <vt:lpstr>市区町村別_長期入院グラフ①</vt:lpstr>
      <vt:lpstr>市区町村別_長期入院グラフ②</vt:lpstr>
      <vt:lpstr>地区別_長期入院時年齢</vt:lpstr>
      <vt:lpstr>市区町村別_長期入院時年齢</vt:lpstr>
      <vt:lpstr>介護疾病別有病状況!Print_Area</vt:lpstr>
      <vt:lpstr>介護認定率!Print_Area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市区町村別_長期入院!Print_Area</vt:lpstr>
      <vt:lpstr>市区町村別_長期入院グラフ①!Print_Area</vt:lpstr>
      <vt:lpstr>市区町村別_長期入院グラフ②!Print_Area</vt:lpstr>
      <vt:lpstr>市区町村別_長期入院時年齢!Print_Area</vt:lpstr>
      <vt:lpstr>市区町村別_被保険者数MAP!Print_Area</vt:lpstr>
      <vt:lpstr>市区町村別_標準化死亡比!Print_Area</vt:lpstr>
      <vt:lpstr>疾病別死因割合!Print_Area</vt:lpstr>
      <vt:lpstr>地区別_介護疾病別有病状況!Print_Area</vt:lpstr>
      <vt:lpstr>地区別_介護認定率!Print_Area</vt:lpstr>
      <vt:lpstr>地区別_疾病別死因割合!Print_Area</vt:lpstr>
      <vt:lpstr>地区別_長期入院!Print_Area</vt:lpstr>
      <vt:lpstr>地区別_長期入院グラフ!Print_Area</vt:lpstr>
      <vt:lpstr>地区別_長期入院時年齢!Print_Area</vt:lpstr>
      <vt:lpstr>地区別_標準化死亡比!Print_Area</vt:lpstr>
      <vt:lpstr>長期入院!Print_Area</vt:lpstr>
      <vt:lpstr>被保険者数!Print_Area</vt:lpstr>
      <vt:lpstr>標準化死亡比!Print_Area</vt:lpstr>
      <vt:lpstr>市区町村別_長期入院!Print_Titles</vt:lpstr>
      <vt:lpstr>地区別_長期入院!Print_Titles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2022-07-29T02:46:07Z</dcterms:created>
  <dcterms:modified xsi:type="dcterms:W3CDTF">2022-11-09T00:21:48Z</dcterms:modified>
  <cp:category/>
  <cp:contentStatus/>
  <dc:language/>
  <cp:version/>
</cp:coreProperties>
</file>