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■分析係⇔DH係\20201026_大阪府後期高齢者医療広域連合_医療費分析他\医療費分析(令和元年度)\"/>
    </mc:Choice>
  </mc:AlternateContent>
  <xr:revisionPtr revIDLastSave="0" documentId="13_ncr:1_{32DBEAE5-AD62-43BE-959A-7ADA0524CF1D}" xr6:coauthVersionLast="36" xr6:coauthVersionMax="43" xr10:uidLastSave="{00000000-0000-0000-0000-000000000000}"/>
  <bookViews>
    <workbookView xWindow="-105" yWindow="-105" windowWidth="23250" windowHeight="12570" tabRatio="825" xr2:uid="{00000000-000D-0000-FFFF-FFFF00000000}"/>
  </bookViews>
  <sheets>
    <sheet name="医療費" sheetId="18" r:id="rId1"/>
    <sheet name="地区別_医療費" sheetId="20" r:id="rId2"/>
    <sheet name="地区別_被保険者一人当たりの医療費グラフ" sheetId="33" r:id="rId3"/>
    <sheet name="地区別_被保険者一人当たりの医療費MAP" sheetId="42" r:id="rId4"/>
    <sheet name="地区別_レセプト一件当たりの医療費グラフ" sheetId="34" r:id="rId5"/>
    <sheet name="地区別_レセプト一件当たりの医療費MAP" sheetId="43" r:id="rId6"/>
    <sheet name="地区別_患者一人当たりの医療費グラフ" sheetId="35" r:id="rId7"/>
    <sheet name="地区別_患者一人当たりの医療費MAP" sheetId="44" r:id="rId8"/>
    <sheet name="地区別_被保険者一人当たりのレセプト件数グラフ" sheetId="36" r:id="rId9"/>
    <sheet name="地区別_被保険者一人当たりのレセプト件数MAP" sheetId="53" r:id="rId10"/>
    <sheet name="地区別_患者割合グラフ" sheetId="37" r:id="rId11"/>
    <sheet name="地区別_患者割合MAP" sheetId="45" r:id="rId12"/>
    <sheet name="市区町村別_医療費" sheetId="19" r:id="rId13"/>
    <sheet name="市区町村別_被保険者一人当たりの医療費グラフ" sheetId="23" r:id="rId14"/>
    <sheet name="市区町村別_被保険者一人当たりの医療費MAP" sheetId="47" r:id="rId15"/>
    <sheet name="市区町村別_レセプト一件当たりの医療費グラフ" sheetId="24" r:id="rId16"/>
    <sheet name="市区町村別_レセプト一件当たりの医療費MAP" sheetId="48" r:id="rId17"/>
    <sheet name="市区町村別_患者一人当たりの医療費グラフ" sheetId="25" r:id="rId18"/>
    <sheet name="市区町村別_患者一人当たりの医療費MAP" sheetId="49" r:id="rId19"/>
    <sheet name="市区町村別_被保険者一人当たりのレセプト件数グラフ" sheetId="26" r:id="rId20"/>
    <sheet name="市区町村別_被保険者一人当たりのレセプト件数MAP" sheetId="52" r:id="rId21"/>
    <sheet name="市区町村別_患者割合グラフ" sheetId="27" r:id="rId22"/>
    <sheet name="市区町村別_患者割合MAP" sheetId="51" r:id="rId23"/>
    <sheet name="地区別_年齢調整医療費" sheetId="38" r:id="rId24"/>
    <sheet name="地区別_年齢調整医療費グラフ" sheetId="39" r:id="rId25"/>
    <sheet name="市区町村別_年齢調整医療費" sheetId="40" r:id="rId26"/>
    <sheet name="市区町村別_年齢調整医療費グラフ" sheetId="41" r:id="rId27"/>
  </sheets>
  <definedNames>
    <definedName name="_xlnm._FilterDatabase" localSheetId="22" hidden="1">市区町村別_患者割合MAP!$A$6:$R$6</definedName>
    <definedName name="_Order1" hidden="1">255</definedName>
    <definedName name="_xlnm.Print_Area" localSheetId="0">医療費!$A$1:$N$52</definedName>
    <definedName name="_xlnm.Print_Area" localSheetId="16">市区町村別_レセプト一件当たりの医療費MAP!$A$1:$P$85</definedName>
    <definedName name="_xlnm.Print_Area" localSheetId="15">市区町村別_レセプト一件当たりの医療費グラフ!$A$1:$J$77</definedName>
    <definedName name="_xlnm.Print_Area" localSheetId="12">市区町村別_医療費!$A$1:$O$80</definedName>
    <definedName name="_xlnm.Print_Area" localSheetId="18">市区町村別_患者一人当たりの医療費MAP!$A$1:$P$85</definedName>
    <definedName name="_xlnm.Print_Area" localSheetId="17">市区町村別_患者一人当たりの医療費グラフ!$A$1:$J$77</definedName>
    <definedName name="_xlnm.Print_Area" localSheetId="22">市区町村別_患者割合MAP!$A$1:$P$85</definedName>
    <definedName name="_xlnm.Print_Area" localSheetId="21">市区町村別_患者割合グラフ!$A$1:$J$77</definedName>
    <definedName name="_xlnm.Print_Area" localSheetId="25">市区町村別_年齢調整医療費!$A$1:$F$82</definedName>
    <definedName name="_xlnm.Print_Area" localSheetId="26">市区町村別_年齢調整医療費グラフ!$A$1:$V$77</definedName>
    <definedName name="_xlnm.Print_Area" localSheetId="20">市区町村別_被保険者一人当たりのレセプト件数MAP!$A$1:$P$85</definedName>
    <definedName name="_xlnm.Print_Area" localSheetId="19">市区町村別_被保険者一人当たりのレセプト件数グラフ!$A$1:$J$77</definedName>
    <definedName name="_xlnm.Print_Area" localSheetId="14">市区町村別_被保険者一人当たりの医療費MAP!$A$1:$P$85</definedName>
    <definedName name="_xlnm.Print_Area" localSheetId="13">市区町村別_被保険者一人当たりの医療費グラフ!$A$1:$J$78</definedName>
    <definedName name="_xlnm.Print_Area" localSheetId="5">地区別_レセプト一件当たりの医療費MAP!$A$1:$P$85</definedName>
    <definedName name="_xlnm.Print_Area" localSheetId="4">地区別_レセプト一件当たりの医療費グラフ!$A$1:$J$77</definedName>
    <definedName name="_xlnm.Print_Area" localSheetId="1">地区別_医療費!$A$1:$O$14</definedName>
    <definedName name="_xlnm.Print_Area" localSheetId="7">地区別_患者一人当たりの医療費MAP!$A$1:$P$85</definedName>
    <definedName name="_xlnm.Print_Area" localSheetId="6">地区別_患者一人当たりの医療費グラフ!$A$1:$J$77</definedName>
    <definedName name="_xlnm.Print_Area" localSheetId="11">地区別_患者割合MAP!$A$1:$P$85</definedName>
    <definedName name="_xlnm.Print_Area" localSheetId="10">地区別_患者割合グラフ!$A$1:$J$76</definedName>
    <definedName name="_xlnm.Print_Area" localSheetId="23">地区別_年齢調整医療費!$A$1:$F$16</definedName>
    <definedName name="_xlnm.Print_Area" localSheetId="24">地区別_年齢調整医療費グラフ!$A$1:$V$78</definedName>
    <definedName name="_xlnm.Print_Area" localSheetId="9">地区別_被保険者一人当たりのレセプト件数MAP!$A$1:$P$85</definedName>
    <definedName name="_xlnm.Print_Area" localSheetId="8">地区別_被保険者一人当たりのレセプト件数グラフ!$A$1:$J$77</definedName>
    <definedName name="_xlnm.Print_Area" localSheetId="3">地区別_被保険者一人当たりの医療費MAP!$A$1:$P$85</definedName>
    <definedName name="_xlnm.Print_Area" localSheetId="2">地区別_被保険者一人当たりの医療費グラフ!$A$1:$J$78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20" l="1"/>
  <c r="O8" i="20"/>
  <c r="O10" i="20"/>
  <c r="O11" i="20"/>
  <c r="O12" i="20"/>
  <c r="O13" i="20"/>
  <c r="I14" i="20" l="1"/>
  <c r="O79" i="19" l="1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O9" i="20"/>
  <c r="O7" i="20"/>
  <c r="M13" i="20"/>
  <c r="M12" i="20"/>
  <c r="M11" i="20"/>
  <c r="M10" i="20"/>
  <c r="M9" i="20"/>
  <c r="M8" i="20"/>
  <c r="M7" i="20"/>
  <c r="M6" i="20"/>
  <c r="K13" i="20"/>
  <c r="K12" i="20"/>
  <c r="K11" i="20"/>
  <c r="K10" i="20"/>
  <c r="K9" i="20"/>
  <c r="K8" i="20"/>
  <c r="K7" i="20"/>
  <c r="K6" i="20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I78" i="40" l="1"/>
  <c r="H78" i="40"/>
  <c r="I77" i="40"/>
  <c r="H77" i="40"/>
  <c r="I76" i="40"/>
  <c r="H76" i="40"/>
  <c r="I75" i="40"/>
  <c r="H75" i="40"/>
  <c r="I74" i="40"/>
  <c r="H74" i="40"/>
  <c r="I73" i="40"/>
  <c r="H73" i="40"/>
  <c r="I72" i="40"/>
  <c r="H72" i="40"/>
  <c r="I71" i="40"/>
  <c r="H71" i="40"/>
  <c r="I70" i="40"/>
  <c r="H70" i="40"/>
  <c r="I69" i="40"/>
  <c r="H69" i="40"/>
  <c r="I68" i="40"/>
  <c r="H68" i="40"/>
  <c r="I67" i="40"/>
  <c r="H67" i="40"/>
  <c r="I66" i="40"/>
  <c r="H66" i="40"/>
  <c r="I65" i="40"/>
  <c r="H65" i="40"/>
  <c r="I64" i="40"/>
  <c r="H64" i="40"/>
  <c r="I63" i="40"/>
  <c r="H63" i="40"/>
  <c r="I62" i="40"/>
  <c r="H62" i="40"/>
  <c r="I61" i="40"/>
  <c r="H61" i="40"/>
  <c r="I60" i="40"/>
  <c r="H60" i="40"/>
  <c r="I59" i="40"/>
  <c r="H59" i="40"/>
  <c r="I58" i="40"/>
  <c r="H58" i="40"/>
  <c r="I57" i="40"/>
  <c r="H57" i="40"/>
  <c r="I56" i="40"/>
  <c r="H56" i="40"/>
  <c r="I55" i="40"/>
  <c r="H55" i="40"/>
  <c r="I54" i="40"/>
  <c r="H54" i="40"/>
  <c r="I53" i="40"/>
  <c r="H53" i="40"/>
  <c r="I52" i="40"/>
  <c r="H52" i="40"/>
  <c r="I51" i="40"/>
  <c r="H51" i="40"/>
  <c r="I50" i="40"/>
  <c r="H50" i="40"/>
  <c r="I49" i="40"/>
  <c r="H49" i="40"/>
  <c r="I48" i="40"/>
  <c r="H48" i="40"/>
  <c r="I47" i="40"/>
  <c r="H47" i="40"/>
  <c r="I46" i="40"/>
  <c r="H46" i="40"/>
  <c r="I45" i="40"/>
  <c r="H45" i="40"/>
  <c r="I44" i="40"/>
  <c r="H44" i="40"/>
  <c r="I43" i="40"/>
  <c r="H43" i="40"/>
  <c r="I42" i="40"/>
  <c r="H42" i="40"/>
  <c r="I41" i="40"/>
  <c r="H41" i="40"/>
  <c r="I40" i="40"/>
  <c r="H40" i="40"/>
  <c r="I39" i="40"/>
  <c r="H39" i="40"/>
  <c r="I38" i="40"/>
  <c r="H38" i="40"/>
  <c r="I37" i="40"/>
  <c r="H37" i="40"/>
  <c r="I36" i="40"/>
  <c r="H36" i="40"/>
  <c r="I35" i="40"/>
  <c r="H35" i="40"/>
  <c r="I34" i="40"/>
  <c r="H34" i="40"/>
  <c r="I33" i="40"/>
  <c r="H33" i="40"/>
  <c r="I32" i="40"/>
  <c r="H32" i="40"/>
  <c r="I31" i="40"/>
  <c r="H31" i="40"/>
  <c r="I30" i="40"/>
  <c r="H30" i="40"/>
  <c r="I29" i="40"/>
  <c r="H29" i="40"/>
  <c r="I28" i="40"/>
  <c r="H28" i="40"/>
  <c r="I27" i="40"/>
  <c r="H27" i="40"/>
  <c r="I26" i="40"/>
  <c r="H26" i="40"/>
  <c r="I25" i="40"/>
  <c r="H25" i="40"/>
  <c r="I24" i="40"/>
  <c r="H24" i="40"/>
  <c r="I23" i="40"/>
  <c r="H23" i="40"/>
  <c r="I22" i="40"/>
  <c r="H22" i="40"/>
  <c r="I21" i="40"/>
  <c r="H21" i="40"/>
  <c r="I20" i="40"/>
  <c r="H20" i="40"/>
  <c r="I19" i="40"/>
  <c r="H19" i="40"/>
  <c r="I18" i="40"/>
  <c r="H18" i="40"/>
  <c r="I17" i="40"/>
  <c r="H17" i="40"/>
  <c r="I16" i="40"/>
  <c r="H16" i="40"/>
  <c r="I15" i="40"/>
  <c r="H15" i="40"/>
  <c r="I14" i="40"/>
  <c r="H14" i="40"/>
  <c r="I13" i="40"/>
  <c r="H13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12" i="38"/>
  <c r="H12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G14" i="20"/>
  <c r="F14" i="20"/>
  <c r="E14" i="20"/>
  <c r="H13" i="20"/>
  <c r="H12" i="20"/>
  <c r="H11" i="20"/>
  <c r="H10" i="20"/>
  <c r="H9" i="20"/>
  <c r="H8" i="20"/>
  <c r="H7" i="20"/>
  <c r="H6" i="20"/>
  <c r="I13" i="18"/>
  <c r="J14" i="20" s="1"/>
  <c r="H13" i="18"/>
  <c r="F13" i="18"/>
  <c r="G80" i="19" s="1"/>
  <c r="E13" i="18"/>
  <c r="F80" i="19" s="1"/>
  <c r="D13" i="18"/>
  <c r="E80" i="19" s="1"/>
  <c r="D80" i="19"/>
  <c r="G12" i="18"/>
  <c r="G11" i="18"/>
  <c r="G10" i="18"/>
  <c r="G9" i="18"/>
  <c r="G8" i="18"/>
  <c r="G7" i="18"/>
  <c r="G6" i="18"/>
  <c r="N20" i="19" l="1"/>
  <c r="L20" i="19"/>
  <c r="N32" i="19"/>
  <c r="L32" i="19"/>
  <c r="N44" i="19"/>
  <c r="L44" i="19"/>
  <c r="N56" i="19"/>
  <c r="L56" i="19"/>
  <c r="N68" i="19"/>
  <c r="L68" i="19"/>
  <c r="N13" i="19"/>
  <c r="L13" i="19"/>
  <c r="N21" i="19"/>
  <c r="L21" i="19"/>
  <c r="N25" i="19"/>
  <c r="L25" i="19"/>
  <c r="N29" i="19"/>
  <c r="L29" i="19"/>
  <c r="N33" i="19"/>
  <c r="L33" i="19"/>
  <c r="N37" i="19"/>
  <c r="L37" i="19"/>
  <c r="N41" i="19"/>
  <c r="L41" i="19"/>
  <c r="N45" i="19"/>
  <c r="L45" i="19"/>
  <c r="N49" i="19"/>
  <c r="L49" i="19"/>
  <c r="N53" i="19"/>
  <c r="L53" i="19"/>
  <c r="N57" i="19"/>
  <c r="L57" i="19"/>
  <c r="N61" i="19"/>
  <c r="L61" i="19"/>
  <c r="N65" i="19"/>
  <c r="L65" i="19"/>
  <c r="N69" i="19"/>
  <c r="L69" i="19"/>
  <c r="N73" i="19"/>
  <c r="L73" i="19"/>
  <c r="N77" i="19"/>
  <c r="L77" i="19"/>
  <c r="N12" i="19"/>
  <c r="L12" i="19"/>
  <c r="N24" i="19"/>
  <c r="L24" i="19"/>
  <c r="N36" i="19"/>
  <c r="L36" i="19"/>
  <c r="N48" i="19"/>
  <c r="L48" i="19"/>
  <c r="N64" i="19"/>
  <c r="L64" i="19"/>
  <c r="N72" i="19"/>
  <c r="L72" i="19"/>
  <c r="N17" i="19"/>
  <c r="L17" i="19"/>
  <c r="N6" i="19"/>
  <c r="L6" i="19"/>
  <c r="L10" i="19"/>
  <c r="N10" i="19"/>
  <c r="N14" i="19"/>
  <c r="L14" i="19"/>
  <c r="N18" i="19"/>
  <c r="L18" i="19"/>
  <c r="L22" i="19"/>
  <c r="N22" i="19"/>
  <c r="N26" i="19"/>
  <c r="L26" i="19"/>
  <c r="N30" i="19"/>
  <c r="L30" i="19"/>
  <c r="L34" i="19"/>
  <c r="N34" i="19"/>
  <c r="N38" i="19"/>
  <c r="L38" i="19"/>
  <c r="N42" i="19"/>
  <c r="L42" i="19"/>
  <c r="L46" i="19"/>
  <c r="N46" i="19"/>
  <c r="N50" i="19"/>
  <c r="L50" i="19"/>
  <c r="N54" i="19"/>
  <c r="L54" i="19"/>
  <c r="L58" i="19"/>
  <c r="N58" i="19"/>
  <c r="N62" i="19"/>
  <c r="L62" i="19"/>
  <c r="N66" i="19"/>
  <c r="L66" i="19"/>
  <c r="N70" i="19"/>
  <c r="L70" i="19"/>
  <c r="N74" i="19"/>
  <c r="L74" i="19"/>
  <c r="N78" i="19"/>
  <c r="L78" i="19"/>
  <c r="N8" i="19"/>
  <c r="L8" i="19"/>
  <c r="N16" i="19"/>
  <c r="L16" i="19"/>
  <c r="N28" i="19"/>
  <c r="L28" i="19"/>
  <c r="N40" i="19"/>
  <c r="L40" i="19"/>
  <c r="N52" i="19"/>
  <c r="L52" i="19"/>
  <c r="N60" i="19"/>
  <c r="L60" i="19"/>
  <c r="N76" i="19"/>
  <c r="L76" i="19"/>
  <c r="N9" i="19"/>
  <c r="L9" i="19"/>
  <c r="N7" i="19"/>
  <c r="L7" i="19"/>
  <c r="N11" i="19"/>
  <c r="L11" i="19"/>
  <c r="N15" i="19"/>
  <c r="L15" i="19"/>
  <c r="N19" i="19"/>
  <c r="L19" i="19"/>
  <c r="N23" i="19"/>
  <c r="L23" i="19"/>
  <c r="N27" i="19"/>
  <c r="L27" i="19"/>
  <c r="N31" i="19"/>
  <c r="L31" i="19"/>
  <c r="N35" i="19"/>
  <c r="L35" i="19"/>
  <c r="N39" i="19"/>
  <c r="L39" i="19"/>
  <c r="N43" i="19"/>
  <c r="L43" i="19"/>
  <c r="N47" i="19"/>
  <c r="L47" i="19"/>
  <c r="N51" i="19"/>
  <c r="L51" i="19"/>
  <c r="N55" i="19"/>
  <c r="L55" i="19"/>
  <c r="N59" i="19"/>
  <c r="L59" i="19"/>
  <c r="N63" i="19"/>
  <c r="L63" i="19"/>
  <c r="N67" i="19"/>
  <c r="L67" i="19"/>
  <c r="N71" i="19"/>
  <c r="L71" i="19"/>
  <c r="N75" i="19"/>
  <c r="L75" i="19"/>
  <c r="N79" i="19"/>
  <c r="L79" i="19"/>
  <c r="L8" i="20"/>
  <c r="N8" i="20"/>
  <c r="L12" i="20"/>
  <c r="N12" i="20"/>
  <c r="N9" i="20"/>
  <c r="L9" i="20"/>
  <c r="N13" i="20"/>
  <c r="L13" i="20"/>
  <c r="N6" i="20"/>
  <c r="L6" i="20"/>
  <c r="N10" i="20"/>
  <c r="L10" i="20"/>
  <c r="N7" i="20"/>
  <c r="L7" i="20"/>
  <c r="N11" i="20"/>
  <c r="L11" i="20"/>
  <c r="M6" i="18"/>
  <c r="K6" i="18"/>
  <c r="M10" i="18"/>
  <c r="K10" i="18"/>
  <c r="K7" i="18"/>
  <c r="M7" i="18"/>
  <c r="K11" i="18"/>
  <c r="M11" i="18"/>
  <c r="K9" i="18"/>
  <c r="M9" i="18"/>
  <c r="K8" i="18"/>
  <c r="M8" i="18"/>
  <c r="K12" i="18"/>
  <c r="M12" i="18"/>
  <c r="I80" i="19"/>
  <c r="L13" i="18"/>
  <c r="J13" i="18"/>
  <c r="J80" i="19"/>
  <c r="O80" i="19" s="1"/>
  <c r="N13" i="18"/>
  <c r="H14" i="20"/>
  <c r="L14" i="20" s="1"/>
  <c r="G13" i="18"/>
  <c r="D14" i="20"/>
  <c r="O14" i="20" s="1"/>
  <c r="AI6" i="20" s="1"/>
  <c r="AI78" i="19" l="1"/>
  <c r="AI70" i="19"/>
  <c r="AI62" i="19"/>
  <c r="AI54" i="19"/>
  <c r="AI46" i="19"/>
  <c r="AI38" i="19"/>
  <c r="AI30" i="19"/>
  <c r="AI22" i="19"/>
  <c r="AI14" i="19"/>
  <c r="AI76" i="19"/>
  <c r="AI60" i="19"/>
  <c r="AI52" i="19"/>
  <c r="AI44" i="19"/>
  <c r="AI36" i="19"/>
  <c r="AI28" i="19"/>
  <c r="AI12" i="19"/>
  <c r="AI26" i="19"/>
  <c r="AI73" i="19"/>
  <c r="AI49" i="19"/>
  <c r="AI41" i="19"/>
  <c r="AI33" i="19"/>
  <c r="AI17" i="19"/>
  <c r="AI6" i="19"/>
  <c r="AI56" i="19"/>
  <c r="AI48" i="19"/>
  <c r="AI32" i="19"/>
  <c r="AI24" i="19"/>
  <c r="AI79" i="19"/>
  <c r="AI55" i="19"/>
  <c r="AI47" i="19"/>
  <c r="AI39" i="19"/>
  <c r="AI15" i="19"/>
  <c r="AI7" i="19"/>
  <c r="AI77" i="19"/>
  <c r="AI69" i="19"/>
  <c r="AI61" i="19"/>
  <c r="AI53" i="19"/>
  <c r="AI45" i="19"/>
  <c r="AI37" i="19"/>
  <c r="AI29" i="19"/>
  <c r="AI21" i="19"/>
  <c r="AI13" i="19"/>
  <c r="AI68" i="19"/>
  <c r="AI20" i="19"/>
  <c r="AI10" i="19"/>
  <c r="AI57" i="19"/>
  <c r="AI9" i="19"/>
  <c r="AI64" i="19"/>
  <c r="AI16" i="19"/>
  <c r="AI71" i="19"/>
  <c r="AI23" i="19"/>
  <c r="AI75" i="19"/>
  <c r="AI67" i="19"/>
  <c r="AI59" i="19"/>
  <c r="AI51" i="19"/>
  <c r="AI43" i="19"/>
  <c r="AI35" i="19"/>
  <c r="AI27" i="19"/>
  <c r="AI19" i="19"/>
  <c r="AI11" i="19"/>
  <c r="AI74" i="19"/>
  <c r="AI66" i="19"/>
  <c r="AI58" i="19"/>
  <c r="AI50" i="19"/>
  <c r="AI42" i="19"/>
  <c r="AI34" i="19"/>
  <c r="AI18" i="19"/>
  <c r="AI65" i="19"/>
  <c r="AI25" i="19"/>
  <c r="AI72" i="19"/>
  <c r="AI40" i="19"/>
  <c r="AI8" i="19"/>
  <c r="AI63" i="19"/>
  <c r="AI31" i="19"/>
  <c r="Y6" i="20"/>
  <c r="Z6" i="20" s="1"/>
  <c r="Y6" i="19"/>
  <c r="Z6" i="19" s="1"/>
  <c r="K14" i="20"/>
  <c r="N14" i="20"/>
  <c r="H80" i="19"/>
  <c r="N80" i="19" s="1"/>
  <c r="M13" i="18"/>
  <c r="K13" i="18"/>
  <c r="K80" i="19"/>
  <c r="AE6" i="19" s="1"/>
  <c r="M80" i="19"/>
  <c r="S11" i="20"/>
  <c r="R11" i="20" s="1"/>
  <c r="W9" i="20"/>
  <c r="V9" i="20" s="1"/>
  <c r="S7" i="20"/>
  <c r="R7" i="20" s="1"/>
  <c r="AB10" i="20"/>
  <c r="S12" i="20"/>
  <c r="R12" i="20" s="1"/>
  <c r="AH79" i="19" l="1"/>
  <c r="AH71" i="19"/>
  <c r="AH63" i="19"/>
  <c r="AH55" i="19"/>
  <c r="AH47" i="19"/>
  <c r="AH39" i="19"/>
  <c r="AH31" i="19"/>
  <c r="AH23" i="19"/>
  <c r="AH15" i="19"/>
  <c r="AH7" i="19"/>
  <c r="AH77" i="19"/>
  <c r="AH69" i="19"/>
  <c r="AH53" i="19"/>
  <c r="AH45" i="19"/>
  <c r="AH29" i="19"/>
  <c r="AH21" i="19"/>
  <c r="AH75" i="19"/>
  <c r="AH59" i="19"/>
  <c r="AH51" i="19"/>
  <c r="AH27" i="19"/>
  <c r="AH19" i="19"/>
  <c r="AH74" i="19"/>
  <c r="AH66" i="19"/>
  <c r="AH50" i="19"/>
  <c r="AH34" i="19"/>
  <c r="AH18" i="19"/>
  <c r="AH73" i="19"/>
  <c r="AH49" i="19"/>
  <c r="AH33" i="19"/>
  <c r="AH17" i="19"/>
  <c r="AH64" i="19"/>
  <c r="AH48" i="19"/>
  <c r="AH32" i="19"/>
  <c r="AH8" i="19"/>
  <c r="AH78" i="19"/>
  <c r="AH70" i="19"/>
  <c r="AH62" i="19"/>
  <c r="AH54" i="19"/>
  <c r="AH46" i="19"/>
  <c r="AH38" i="19"/>
  <c r="AH30" i="19"/>
  <c r="AH22" i="19"/>
  <c r="AH14" i="19"/>
  <c r="AH6" i="19"/>
  <c r="AH61" i="19"/>
  <c r="AH37" i="19"/>
  <c r="AH13" i="19"/>
  <c r="AH43" i="19"/>
  <c r="AH11" i="19"/>
  <c r="AH42" i="19"/>
  <c r="AH10" i="19"/>
  <c r="AH57" i="19"/>
  <c r="AH25" i="19"/>
  <c r="AH56" i="19"/>
  <c r="AH24" i="19"/>
  <c r="AH76" i="19"/>
  <c r="AH68" i="19"/>
  <c r="AH60" i="19"/>
  <c r="AH52" i="19"/>
  <c r="AH44" i="19"/>
  <c r="AH36" i="19"/>
  <c r="AH28" i="19"/>
  <c r="AH20" i="19"/>
  <c r="AH12" i="19"/>
  <c r="AH67" i="19"/>
  <c r="AH35" i="19"/>
  <c r="AH58" i="19"/>
  <c r="AH26" i="19"/>
  <c r="AH65" i="19"/>
  <c r="AH41" i="19"/>
  <c r="AH9" i="19"/>
  <c r="AH72" i="19"/>
  <c r="AH40" i="19"/>
  <c r="AH16" i="19"/>
  <c r="L80" i="19"/>
  <c r="AA10" i="20"/>
  <c r="AC10" i="20"/>
  <c r="AI8" i="20"/>
  <c r="AI7" i="20"/>
  <c r="AI9" i="20"/>
  <c r="AI13" i="20"/>
  <c r="AI12" i="20"/>
  <c r="AI11" i="20"/>
  <c r="AI10" i="20"/>
  <c r="AH13" i="20"/>
  <c r="AH7" i="20"/>
  <c r="AH8" i="20"/>
  <c r="AH11" i="20"/>
  <c r="AH9" i="20"/>
  <c r="AH10" i="20"/>
  <c r="AH12" i="20"/>
  <c r="AH6" i="20"/>
  <c r="M14" i="20"/>
  <c r="W13" i="20"/>
  <c r="V13" i="20" s="1"/>
  <c r="W7" i="20"/>
  <c r="V7" i="20" s="1"/>
  <c r="S6" i="20"/>
  <c r="R6" i="20" s="1"/>
  <c r="AB13" i="20"/>
  <c r="W12" i="20"/>
  <c r="V12" i="20" s="1"/>
  <c r="AB8" i="20"/>
  <c r="S10" i="20"/>
  <c r="R10" i="20" s="1"/>
  <c r="AB7" i="20"/>
  <c r="W8" i="20"/>
  <c r="V8" i="20" s="1"/>
  <c r="U7" i="20"/>
  <c r="T7" i="20" s="1"/>
  <c r="S9" i="20"/>
  <c r="R9" i="20" s="1"/>
  <c r="AB12" i="20"/>
  <c r="W11" i="20"/>
  <c r="V11" i="20" s="1"/>
  <c r="AB9" i="20"/>
  <c r="S8" i="20"/>
  <c r="R8" i="20" s="1"/>
  <c r="AB6" i="20"/>
  <c r="W6" i="20"/>
  <c r="V6" i="20" s="1"/>
  <c r="S13" i="20"/>
  <c r="R13" i="20" s="1"/>
  <c r="AB11" i="20"/>
  <c r="W10" i="20"/>
  <c r="V10" i="20" s="1"/>
  <c r="AB68" i="19"/>
  <c r="AC68" i="19" s="1"/>
  <c r="AB52" i="19"/>
  <c r="AC52" i="19" s="1"/>
  <c r="AB36" i="19"/>
  <c r="AC36" i="19" s="1"/>
  <c r="AB64" i="19"/>
  <c r="AC64" i="19" s="1"/>
  <c r="AB48" i="19"/>
  <c r="AC48" i="19" s="1"/>
  <c r="AB32" i="19"/>
  <c r="AC32" i="19" s="1"/>
  <c r="AB21" i="19"/>
  <c r="AC21" i="19" s="1"/>
  <c r="AB65" i="19"/>
  <c r="AC65" i="19" s="1"/>
  <c r="AB49" i="19"/>
  <c r="AC49" i="19" s="1"/>
  <c r="AB66" i="19"/>
  <c r="AC66" i="19" s="1"/>
  <c r="AB28" i="19"/>
  <c r="AC28" i="19" s="1"/>
  <c r="AB43" i="19"/>
  <c r="AC43" i="19" s="1"/>
  <c r="AB12" i="19"/>
  <c r="AC12" i="19" s="1"/>
  <c r="AB13" i="19"/>
  <c r="AC13" i="19" s="1"/>
  <c r="AB67" i="19"/>
  <c r="AC67" i="19" s="1"/>
  <c r="AB51" i="19"/>
  <c r="AC51" i="19" s="1"/>
  <c r="AB79" i="19"/>
  <c r="AC79" i="19" s="1"/>
  <c r="AB63" i="19"/>
  <c r="AC63" i="19" s="1"/>
  <c r="AB47" i="19"/>
  <c r="AC47" i="19" s="1"/>
  <c r="AB31" i="19"/>
  <c r="AC31" i="19" s="1"/>
  <c r="AB76" i="19"/>
  <c r="AC76" i="19" s="1"/>
  <c r="AB60" i="19"/>
  <c r="AC60" i="19" s="1"/>
  <c r="AB77" i="19"/>
  <c r="AC77" i="19" s="1"/>
  <c r="AB61" i="19"/>
  <c r="AC61" i="19" s="1"/>
  <c r="AB45" i="19"/>
  <c r="AC45" i="19" s="1"/>
  <c r="AB24" i="19"/>
  <c r="AC24" i="19" s="1"/>
  <c r="AB35" i="19"/>
  <c r="AC35" i="19" s="1"/>
  <c r="AB23" i="19"/>
  <c r="AC23" i="19" s="1"/>
  <c r="AB10" i="19"/>
  <c r="AC10" i="19" s="1"/>
  <c r="AB7" i="19"/>
  <c r="AC7" i="19" s="1"/>
  <c r="AB33" i="19"/>
  <c r="AC33" i="19" s="1"/>
  <c r="AB8" i="19"/>
  <c r="AC8" i="19" s="1"/>
  <c r="AB78" i="19"/>
  <c r="AC78" i="19" s="1"/>
  <c r="AB62" i="19"/>
  <c r="AC62" i="19" s="1"/>
  <c r="AB46" i="19"/>
  <c r="AC46" i="19" s="1"/>
  <c r="AB74" i="19"/>
  <c r="AC74" i="19" s="1"/>
  <c r="AB58" i="19"/>
  <c r="AC58" i="19" s="1"/>
  <c r="AB42" i="19"/>
  <c r="AC42" i="19" s="1"/>
  <c r="AB29" i="19"/>
  <c r="AC29" i="19" s="1"/>
  <c r="AB75" i="19"/>
  <c r="AC75" i="19" s="1"/>
  <c r="AB59" i="19"/>
  <c r="AC59" i="19" s="1"/>
  <c r="AB72" i="19"/>
  <c r="AC72" i="19" s="1"/>
  <c r="AB56" i="19"/>
  <c r="AC56" i="19" s="1"/>
  <c r="AB40" i="19"/>
  <c r="AC40" i="19" s="1"/>
  <c r="AB19" i="19"/>
  <c r="AC19" i="19" s="1"/>
  <c r="AB30" i="19"/>
  <c r="AC30" i="19" s="1"/>
  <c r="AB15" i="19"/>
  <c r="AC15" i="19" s="1"/>
  <c r="AB26" i="19"/>
  <c r="AC26" i="19" s="1"/>
  <c r="AB6" i="19"/>
  <c r="AC6" i="19" s="1"/>
  <c r="AB27" i="19"/>
  <c r="AC27" i="19" s="1"/>
  <c r="AB20" i="19"/>
  <c r="AC20" i="19" s="1"/>
  <c r="AB73" i="19"/>
  <c r="AC73" i="19" s="1"/>
  <c r="AB57" i="19"/>
  <c r="AC57" i="19" s="1"/>
  <c r="AB41" i="19"/>
  <c r="AC41" i="19" s="1"/>
  <c r="AB69" i="19"/>
  <c r="AC69" i="19" s="1"/>
  <c r="AB53" i="19"/>
  <c r="AC53" i="19" s="1"/>
  <c r="AB37" i="19"/>
  <c r="AC37" i="19" s="1"/>
  <c r="AB25" i="19"/>
  <c r="AC25" i="19" s="1"/>
  <c r="AB70" i="19"/>
  <c r="AC70" i="19" s="1"/>
  <c r="AB54" i="19"/>
  <c r="AC54" i="19" s="1"/>
  <c r="AB71" i="19"/>
  <c r="AC71" i="19" s="1"/>
  <c r="AB55" i="19"/>
  <c r="AC55" i="19" s="1"/>
  <c r="AB39" i="19"/>
  <c r="AC39" i="19" s="1"/>
  <c r="AB18" i="19"/>
  <c r="AC18" i="19" s="1"/>
  <c r="AB22" i="19"/>
  <c r="AC22" i="19" s="1"/>
  <c r="AB14" i="19"/>
  <c r="AC14" i="19" s="1"/>
  <c r="AB17" i="19"/>
  <c r="AC17" i="19" s="1"/>
  <c r="AB44" i="19"/>
  <c r="AC44" i="19" s="1"/>
  <c r="AB16" i="19"/>
  <c r="AC16" i="19" s="1"/>
  <c r="AB9" i="19"/>
  <c r="AC9" i="19" s="1"/>
  <c r="AB50" i="19"/>
  <c r="AC50" i="19" s="1"/>
  <c r="AB38" i="19"/>
  <c r="AC38" i="19" s="1"/>
  <c r="AB11" i="19"/>
  <c r="AC11" i="19" s="1"/>
  <c r="AB34" i="19"/>
  <c r="AC34" i="19" s="1"/>
  <c r="S62" i="19"/>
  <c r="R62" i="19" s="1"/>
  <c r="S74" i="19"/>
  <c r="R74" i="19" s="1"/>
  <c r="S42" i="19"/>
  <c r="R42" i="19" s="1"/>
  <c r="S52" i="19"/>
  <c r="R52" i="19" s="1"/>
  <c r="S50" i="19"/>
  <c r="R50" i="19" s="1"/>
  <c r="S18" i="19"/>
  <c r="R18" i="19" s="1"/>
  <c r="S22" i="19"/>
  <c r="R22" i="19" s="1"/>
  <c r="S10" i="19"/>
  <c r="R10" i="19" s="1"/>
  <c r="S64" i="19"/>
  <c r="R64" i="19" s="1"/>
  <c r="S16" i="19"/>
  <c r="R16" i="19" s="1"/>
  <c r="S76" i="19"/>
  <c r="R76" i="19" s="1"/>
  <c r="S60" i="19"/>
  <c r="R60" i="19" s="1"/>
  <c r="S44" i="19"/>
  <c r="R44" i="19" s="1"/>
  <c r="S72" i="19"/>
  <c r="R72" i="19" s="1"/>
  <c r="S56" i="19"/>
  <c r="R56" i="19" s="1"/>
  <c r="S40" i="19"/>
  <c r="R40" i="19" s="1"/>
  <c r="S49" i="19"/>
  <c r="R49" i="19" s="1"/>
  <c r="S26" i="19"/>
  <c r="R26" i="19" s="1"/>
  <c r="S15" i="19"/>
  <c r="R15" i="19" s="1"/>
  <c r="S73" i="19"/>
  <c r="R73" i="19" s="1"/>
  <c r="S57" i="19"/>
  <c r="R57" i="19" s="1"/>
  <c r="S41" i="19"/>
  <c r="R41" i="19" s="1"/>
  <c r="S69" i="19"/>
  <c r="R69" i="19" s="1"/>
  <c r="S53" i="19"/>
  <c r="R53" i="19" s="1"/>
  <c r="S37" i="19"/>
  <c r="R37" i="19" s="1"/>
  <c r="S75" i="19"/>
  <c r="R75" i="19" s="1"/>
  <c r="S59" i="19"/>
  <c r="R59" i="19" s="1"/>
  <c r="S77" i="19"/>
  <c r="R77" i="19" s="1"/>
  <c r="S61" i="19"/>
  <c r="R61" i="19" s="1"/>
  <c r="S45" i="19"/>
  <c r="R45" i="19" s="1"/>
  <c r="S28" i="19"/>
  <c r="R28" i="19" s="1"/>
  <c r="S7" i="19"/>
  <c r="R7" i="19" s="1"/>
  <c r="S17" i="19"/>
  <c r="R17" i="19" s="1"/>
  <c r="S30" i="19"/>
  <c r="R30" i="19" s="1"/>
  <c r="S12" i="19"/>
  <c r="R12" i="19" s="1"/>
  <c r="S13" i="19"/>
  <c r="R13" i="19" s="1"/>
  <c r="S14" i="19"/>
  <c r="R14" i="19" s="1"/>
  <c r="S35" i="19"/>
  <c r="R35" i="19" s="1"/>
  <c r="S8" i="19"/>
  <c r="R8" i="19" s="1"/>
  <c r="S21" i="19"/>
  <c r="R21" i="19" s="1"/>
  <c r="S32" i="19"/>
  <c r="R32" i="19" s="1"/>
  <c r="S31" i="19"/>
  <c r="R31" i="19" s="1"/>
  <c r="S6" i="19"/>
  <c r="R6" i="19" s="1"/>
  <c r="S67" i="19"/>
  <c r="R67" i="19" s="1"/>
  <c r="S51" i="19"/>
  <c r="R51" i="19" s="1"/>
  <c r="S79" i="19"/>
  <c r="R79" i="19" s="1"/>
  <c r="S63" i="19"/>
  <c r="R63" i="19" s="1"/>
  <c r="S47" i="19"/>
  <c r="R47" i="19" s="1"/>
  <c r="S29" i="19"/>
  <c r="R29" i="19" s="1"/>
  <c r="S70" i="19"/>
  <c r="R70" i="19" s="1"/>
  <c r="S54" i="19"/>
  <c r="R54" i="19" s="1"/>
  <c r="S71" i="19"/>
  <c r="R71" i="19" s="1"/>
  <c r="S55" i="19"/>
  <c r="R55" i="19" s="1"/>
  <c r="S39" i="19"/>
  <c r="R39" i="19" s="1"/>
  <c r="S24" i="19"/>
  <c r="R24" i="19" s="1"/>
  <c r="S38" i="19"/>
  <c r="R38" i="19" s="1"/>
  <c r="S43" i="19"/>
  <c r="R43" i="19" s="1"/>
  <c r="S23" i="19"/>
  <c r="R23" i="19" s="1"/>
  <c r="S20" i="19"/>
  <c r="R20" i="19" s="1"/>
  <c r="S11" i="19"/>
  <c r="R11" i="19" s="1"/>
  <c r="S9" i="19"/>
  <c r="R9" i="19" s="1"/>
  <c r="S78" i="19"/>
  <c r="R78" i="19" s="1"/>
  <c r="S46" i="19"/>
  <c r="R46" i="19" s="1"/>
  <c r="S58" i="19"/>
  <c r="R58" i="19" s="1"/>
  <c r="S25" i="19"/>
  <c r="R25" i="19" s="1"/>
  <c r="S68" i="19"/>
  <c r="R68" i="19" s="1"/>
  <c r="S66" i="19"/>
  <c r="R66" i="19" s="1"/>
  <c r="S34" i="19"/>
  <c r="R34" i="19" s="1"/>
  <c r="S36" i="19"/>
  <c r="R36" i="19" s="1"/>
  <c r="S19" i="19"/>
  <c r="R19" i="19" s="1"/>
  <c r="S65" i="19"/>
  <c r="R65" i="19" s="1"/>
  <c r="S48" i="19"/>
  <c r="R48" i="19" s="1"/>
  <c r="S33" i="19"/>
  <c r="R33" i="19" s="1"/>
  <c r="S27" i="19"/>
  <c r="R27" i="19" s="1"/>
  <c r="W75" i="19"/>
  <c r="V75" i="19" s="1"/>
  <c r="W59" i="19"/>
  <c r="V59" i="19" s="1"/>
  <c r="W43" i="19"/>
  <c r="V43" i="19" s="1"/>
  <c r="W71" i="19"/>
  <c r="V71" i="19" s="1"/>
  <c r="W55" i="19"/>
  <c r="V55" i="19" s="1"/>
  <c r="W39" i="19"/>
  <c r="V39" i="19" s="1"/>
  <c r="W24" i="19"/>
  <c r="V24" i="19" s="1"/>
  <c r="W64" i="19"/>
  <c r="V64" i="19" s="1"/>
  <c r="W48" i="19"/>
  <c r="V48" i="19" s="1"/>
  <c r="W69" i="19"/>
  <c r="V69" i="19" s="1"/>
  <c r="W53" i="19"/>
  <c r="V53" i="19" s="1"/>
  <c r="W37" i="19"/>
  <c r="V37" i="19" s="1"/>
  <c r="W25" i="19"/>
  <c r="V25" i="19" s="1"/>
  <c r="W34" i="19"/>
  <c r="V34" i="19" s="1"/>
  <c r="W13" i="19"/>
  <c r="V13" i="19" s="1"/>
  <c r="W18" i="19"/>
  <c r="V18" i="19" s="1"/>
  <c r="W46" i="19"/>
  <c r="V46" i="19" s="1"/>
  <c r="W17" i="19"/>
  <c r="V17" i="19" s="1"/>
  <c r="W12" i="19"/>
  <c r="V12" i="19" s="1"/>
  <c r="W72" i="19"/>
  <c r="V72" i="19" s="1"/>
  <c r="W56" i="19"/>
  <c r="V56" i="19" s="1"/>
  <c r="W40" i="19"/>
  <c r="V40" i="19" s="1"/>
  <c r="W68" i="19"/>
  <c r="V68" i="19" s="1"/>
  <c r="W52" i="19"/>
  <c r="V52" i="19" s="1"/>
  <c r="W36" i="19"/>
  <c r="V36" i="19" s="1"/>
  <c r="W78" i="19"/>
  <c r="V78" i="19" s="1"/>
  <c r="W62" i="19"/>
  <c r="V62" i="19" s="1"/>
  <c r="W79" i="19"/>
  <c r="V79" i="19" s="1"/>
  <c r="W63" i="19"/>
  <c r="V63" i="19" s="1"/>
  <c r="W47" i="19"/>
  <c r="V47" i="19" s="1"/>
  <c r="W31" i="19"/>
  <c r="V31" i="19" s="1"/>
  <c r="W23" i="19"/>
  <c r="V23" i="19" s="1"/>
  <c r="W33" i="19"/>
  <c r="V33" i="19" s="1"/>
  <c r="W8" i="19"/>
  <c r="V8" i="19" s="1"/>
  <c r="W15" i="19"/>
  <c r="V15" i="19" s="1"/>
  <c r="W41" i="19"/>
  <c r="V41" i="19" s="1"/>
  <c r="W14" i="19"/>
  <c r="V14" i="19" s="1"/>
  <c r="W6" i="19"/>
  <c r="V6" i="19" s="1"/>
  <c r="W70" i="19"/>
  <c r="V70" i="19" s="1"/>
  <c r="W54" i="19"/>
  <c r="V54" i="19" s="1"/>
  <c r="W38" i="19"/>
  <c r="V38" i="19" s="1"/>
  <c r="W66" i="19"/>
  <c r="V66" i="19" s="1"/>
  <c r="W50" i="19"/>
  <c r="V50" i="19" s="1"/>
  <c r="W35" i="19"/>
  <c r="V35" i="19" s="1"/>
  <c r="W73" i="19"/>
  <c r="V73" i="19" s="1"/>
  <c r="W57" i="19"/>
  <c r="V57" i="19" s="1"/>
  <c r="W76" i="19"/>
  <c r="V76" i="19" s="1"/>
  <c r="W60" i="19"/>
  <c r="V60" i="19" s="1"/>
  <c r="W44" i="19"/>
  <c r="V44" i="19" s="1"/>
  <c r="W29" i="19"/>
  <c r="V29" i="19" s="1"/>
  <c r="W21" i="19"/>
  <c r="V21" i="19" s="1"/>
  <c r="W30" i="19"/>
  <c r="V30" i="19" s="1"/>
  <c r="W20" i="19"/>
  <c r="V20" i="19" s="1"/>
  <c r="W11" i="19"/>
  <c r="V11" i="19" s="1"/>
  <c r="W32" i="19"/>
  <c r="V32" i="19" s="1"/>
  <c r="W10" i="19"/>
  <c r="V10" i="19" s="1"/>
  <c r="W65" i="19"/>
  <c r="V65" i="19" s="1"/>
  <c r="W49" i="19"/>
  <c r="V49" i="19" s="1"/>
  <c r="W77" i="19"/>
  <c r="V77" i="19" s="1"/>
  <c r="W61" i="19"/>
  <c r="V61" i="19" s="1"/>
  <c r="W45" i="19"/>
  <c r="V45" i="19" s="1"/>
  <c r="W28" i="19"/>
  <c r="V28" i="19" s="1"/>
  <c r="W67" i="19"/>
  <c r="V67" i="19" s="1"/>
  <c r="W51" i="19"/>
  <c r="V51" i="19" s="1"/>
  <c r="W74" i="19"/>
  <c r="V74" i="19" s="1"/>
  <c r="W58" i="19"/>
  <c r="V58" i="19" s="1"/>
  <c r="W42" i="19"/>
  <c r="V42" i="19" s="1"/>
  <c r="W27" i="19"/>
  <c r="V27" i="19" s="1"/>
  <c r="W16" i="19"/>
  <c r="V16" i="19" s="1"/>
  <c r="W22" i="19"/>
  <c r="V22" i="19" s="1"/>
  <c r="W19" i="19"/>
  <c r="V19" i="19" s="1"/>
  <c r="W9" i="19"/>
  <c r="V9" i="19" s="1"/>
  <c r="W26" i="19"/>
  <c r="V26" i="19" s="1"/>
  <c r="W7" i="19"/>
  <c r="V7" i="19" s="1"/>
  <c r="U9" i="20"/>
  <c r="T9" i="20" s="1"/>
  <c r="U13" i="20"/>
  <c r="T13" i="20" s="1"/>
  <c r="U6" i="20"/>
  <c r="T6" i="20" s="1"/>
  <c r="U8" i="20"/>
  <c r="T8" i="20" s="1"/>
  <c r="U10" i="20"/>
  <c r="T10" i="20" s="1"/>
  <c r="U11" i="20"/>
  <c r="T11" i="20" s="1"/>
  <c r="U12" i="20"/>
  <c r="T12" i="20" s="1"/>
  <c r="AE8" i="20"/>
  <c r="AE12" i="20"/>
  <c r="AE9" i="20"/>
  <c r="AE13" i="20"/>
  <c r="AE7" i="20"/>
  <c r="AE11" i="20"/>
  <c r="AE10" i="20"/>
  <c r="AE6" i="20"/>
  <c r="AF16" i="19"/>
  <c r="AG54" i="19"/>
  <c r="Y12" i="20"/>
  <c r="AE7" i="19"/>
  <c r="AE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AE49" i="19"/>
  <c r="AE50" i="19"/>
  <c r="AE51" i="19"/>
  <c r="AE52" i="19"/>
  <c r="AE53" i="19"/>
  <c r="AE54" i="19"/>
  <c r="AE55" i="19"/>
  <c r="AE56" i="19"/>
  <c r="AE57" i="19"/>
  <c r="AE58" i="19"/>
  <c r="AE59" i="19"/>
  <c r="AE60" i="19"/>
  <c r="AE61" i="19"/>
  <c r="AE62" i="19"/>
  <c r="AE63" i="19"/>
  <c r="AE64" i="19"/>
  <c r="AE65" i="19"/>
  <c r="AE66" i="19"/>
  <c r="AE67" i="19"/>
  <c r="AE68" i="19"/>
  <c r="AE69" i="19"/>
  <c r="AE70" i="19"/>
  <c r="AE71" i="19"/>
  <c r="AE72" i="19"/>
  <c r="AE73" i="19"/>
  <c r="AE74" i="19"/>
  <c r="AE75" i="19"/>
  <c r="AE76" i="19"/>
  <c r="AE77" i="19"/>
  <c r="AE78" i="19"/>
  <c r="AE79" i="19"/>
  <c r="X12" i="20" l="1"/>
  <c r="Z12" i="20"/>
  <c r="AA8" i="20"/>
  <c r="AC8" i="20"/>
  <c r="AA13" i="20"/>
  <c r="AC13" i="20"/>
  <c r="AA12" i="20"/>
  <c r="AC12" i="20"/>
  <c r="AA11" i="20"/>
  <c r="AC11" i="20"/>
  <c r="AA9" i="20"/>
  <c r="AC9" i="20"/>
  <c r="AA6" i="20"/>
  <c r="AC6" i="20"/>
  <c r="AA7" i="20"/>
  <c r="AC7" i="20"/>
  <c r="AA36" i="19"/>
  <c r="AA34" i="19"/>
  <c r="AA14" i="19"/>
  <c r="AA25" i="19"/>
  <c r="AA27" i="19"/>
  <c r="AA72" i="19"/>
  <c r="AA62" i="19"/>
  <c r="AA24" i="19"/>
  <c r="AA63" i="19"/>
  <c r="AA66" i="19"/>
  <c r="AA52" i="19"/>
  <c r="AA35" i="19"/>
  <c r="AA22" i="19"/>
  <c r="AA37" i="19"/>
  <c r="AA6" i="19"/>
  <c r="AA59" i="19"/>
  <c r="AA78" i="19"/>
  <c r="AA45" i="19"/>
  <c r="AA79" i="19"/>
  <c r="AA49" i="19"/>
  <c r="AA68" i="19"/>
  <c r="AA20" i="19"/>
  <c r="AA11" i="19"/>
  <c r="AA38" i="19"/>
  <c r="AA18" i="19"/>
  <c r="AA53" i="19"/>
  <c r="AA26" i="19"/>
  <c r="AA75" i="19"/>
  <c r="AA8" i="19"/>
  <c r="AA61" i="19"/>
  <c r="AA51" i="19"/>
  <c r="AA65" i="19"/>
  <c r="AA47" i="19"/>
  <c r="AA50" i="19"/>
  <c r="AA39" i="19"/>
  <c r="AA69" i="19"/>
  <c r="AA15" i="19"/>
  <c r="AA29" i="19"/>
  <c r="AA33" i="19"/>
  <c r="AA77" i="19"/>
  <c r="AA67" i="19"/>
  <c r="AA21" i="19"/>
  <c r="AA17" i="19"/>
  <c r="AA46" i="19"/>
  <c r="AA9" i="19"/>
  <c r="AA55" i="19"/>
  <c r="AA41" i="19"/>
  <c r="AA30" i="19"/>
  <c r="AA42" i="19"/>
  <c r="AA7" i="19"/>
  <c r="AA60" i="19"/>
  <c r="AA13" i="19"/>
  <c r="AA32" i="19"/>
  <c r="AA70" i="19"/>
  <c r="AA28" i="19"/>
  <c r="AA16" i="19"/>
  <c r="AA71" i="19"/>
  <c r="AA57" i="19"/>
  <c r="AA19" i="19"/>
  <c r="AA58" i="19"/>
  <c r="AA10" i="19"/>
  <c r="AA76" i="19"/>
  <c r="AA12" i="19"/>
  <c r="AA48" i="19"/>
  <c r="AA56" i="19"/>
  <c r="AA44" i="19"/>
  <c r="AA54" i="19"/>
  <c r="AA73" i="19"/>
  <c r="AA40" i="19"/>
  <c r="AA74" i="19"/>
  <c r="AA23" i="19"/>
  <c r="AA31" i="19"/>
  <c r="AA43" i="19"/>
  <c r="AA64" i="19"/>
  <c r="U64" i="19"/>
  <c r="T64" i="19" s="1"/>
  <c r="Y28" i="19"/>
  <c r="U69" i="19"/>
  <c r="T69" i="19" s="1"/>
  <c r="U57" i="19"/>
  <c r="T57" i="19" s="1"/>
  <c r="U72" i="19"/>
  <c r="T72" i="19" s="1"/>
  <c r="U53" i="19"/>
  <c r="T53" i="19" s="1"/>
  <c r="U37" i="19"/>
  <c r="T37" i="19" s="1"/>
  <c r="U32" i="19"/>
  <c r="T32" i="19" s="1"/>
  <c r="U45" i="19"/>
  <c r="T45" i="19" s="1"/>
  <c r="U59" i="19"/>
  <c r="T59" i="19" s="1"/>
  <c r="U24" i="19"/>
  <c r="T24" i="19" s="1"/>
  <c r="U26" i="19"/>
  <c r="T26" i="19" s="1"/>
  <c r="Y8" i="20"/>
  <c r="Y10" i="20"/>
  <c r="U73" i="19"/>
  <c r="T73" i="19" s="1"/>
  <c r="U20" i="19"/>
  <c r="T20" i="19" s="1"/>
  <c r="U41" i="19"/>
  <c r="T41" i="19" s="1"/>
  <c r="U27" i="19"/>
  <c r="T27" i="19" s="1"/>
  <c r="U56" i="19"/>
  <c r="T56" i="19" s="1"/>
  <c r="U78" i="19"/>
  <c r="T78" i="19" s="1"/>
  <c r="U51" i="19"/>
  <c r="T51" i="19" s="1"/>
  <c r="U16" i="19"/>
  <c r="T16" i="19" s="1"/>
  <c r="U18" i="19"/>
  <c r="T18" i="19" s="1"/>
  <c r="U68" i="19"/>
  <c r="T68" i="19" s="1"/>
  <c r="U49" i="19"/>
  <c r="T49" i="19" s="1"/>
  <c r="U63" i="19"/>
  <c r="T63" i="19" s="1"/>
  <c r="U28" i="19"/>
  <c r="T28" i="19" s="1"/>
  <c r="U30" i="19"/>
  <c r="T30" i="19" s="1"/>
  <c r="U48" i="19"/>
  <c r="T48" i="19" s="1"/>
  <c r="U70" i="19"/>
  <c r="T70" i="19" s="1"/>
  <c r="U43" i="19"/>
  <c r="T43" i="19" s="1"/>
  <c r="U8" i="19"/>
  <c r="T8" i="19" s="1"/>
  <c r="U10" i="19"/>
  <c r="T10" i="19" s="1"/>
  <c r="Y7" i="20"/>
  <c r="Y9" i="20"/>
  <c r="U71" i="19"/>
  <c r="T71" i="19" s="1"/>
  <c r="U25" i="19"/>
  <c r="T25" i="19" s="1"/>
  <c r="Y14" i="19"/>
  <c r="Y51" i="19"/>
  <c r="Y29" i="19"/>
  <c r="Y39" i="19"/>
  <c r="Y66" i="19"/>
  <c r="Y44" i="19"/>
  <c r="Y17" i="19"/>
  <c r="Y19" i="19"/>
  <c r="Y75" i="19"/>
  <c r="Y61" i="19"/>
  <c r="Y30" i="19"/>
  <c r="Y9" i="19"/>
  <c r="Y63" i="19"/>
  <c r="Y49" i="19"/>
  <c r="Y68" i="19"/>
  <c r="Y67" i="19"/>
  <c r="Y53" i="19"/>
  <c r="Y72" i="19"/>
  <c r="Y34" i="19"/>
  <c r="U60" i="19"/>
  <c r="T60" i="19" s="1"/>
  <c r="U66" i="19"/>
  <c r="T66" i="19" s="1"/>
  <c r="U9" i="19"/>
  <c r="T9" i="19" s="1"/>
  <c r="U40" i="19"/>
  <c r="T40" i="19" s="1"/>
  <c r="U62" i="19"/>
  <c r="T62" i="19" s="1"/>
  <c r="U35" i="19"/>
  <c r="T35" i="19" s="1"/>
  <c r="U42" i="19"/>
  <c r="T42" i="19" s="1"/>
  <c r="U7" i="19"/>
  <c r="T7" i="19" s="1"/>
  <c r="U52" i="19"/>
  <c r="T52" i="19" s="1"/>
  <c r="U74" i="19"/>
  <c r="T74" i="19" s="1"/>
  <c r="U47" i="19"/>
  <c r="T47" i="19" s="1"/>
  <c r="U12" i="19"/>
  <c r="T12" i="19" s="1"/>
  <c r="U14" i="19"/>
  <c r="T14" i="19" s="1"/>
  <c r="U77" i="19"/>
  <c r="T77" i="19" s="1"/>
  <c r="U54" i="19"/>
  <c r="T54" i="19" s="1"/>
  <c r="U31" i="19"/>
  <c r="T31" i="19" s="1"/>
  <c r="U29" i="19"/>
  <c r="T29" i="19" s="1"/>
  <c r="Y11" i="20"/>
  <c r="Y13" i="20"/>
  <c r="U39" i="19"/>
  <c r="T39" i="19" s="1"/>
  <c r="U38" i="19"/>
  <c r="T38" i="19" s="1"/>
  <c r="Y18" i="19"/>
  <c r="X6" i="19"/>
  <c r="Y16" i="19"/>
  <c r="Y55" i="19"/>
  <c r="Y41" i="19"/>
  <c r="Y76" i="19"/>
  <c r="Y33" i="19"/>
  <c r="Y38" i="19"/>
  <c r="Y54" i="19"/>
  <c r="Y77" i="19"/>
  <c r="Y21" i="19"/>
  <c r="Y23" i="19"/>
  <c r="Y79" i="19"/>
  <c r="Y65" i="19"/>
  <c r="Y25" i="19"/>
  <c r="Y46" i="19"/>
  <c r="Y69" i="19"/>
  <c r="Y11" i="19"/>
  <c r="Y60" i="19"/>
  <c r="U50" i="19"/>
  <c r="T50" i="19" s="1"/>
  <c r="U22" i="19"/>
  <c r="T22" i="19" s="1"/>
  <c r="U46" i="19"/>
  <c r="T46" i="19" s="1"/>
  <c r="U23" i="19"/>
  <c r="T23" i="19" s="1"/>
  <c r="U21" i="19"/>
  <c r="T21" i="19" s="1"/>
  <c r="U36" i="19"/>
  <c r="T36" i="19" s="1"/>
  <c r="U58" i="19"/>
  <c r="T58" i="19" s="1"/>
  <c r="U34" i="19"/>
  <c r="T34" i="19" s="1"/>
  <c r="U33" i="19"/>
  <c r="T33" i="19" s="1"/>
  <c r="U61" i="19"/>
  <c r="T61" i="19" s="1"/>
  <c r="U75" i="19"/>
  <c r="T75" i="19" s="1"/>
  <c r="U15" i="19"/>
  <c r="T15" i="19" s="1"/>
  <c r="U13" i="19"/>
  <c r="T13" i="19" s="1"/>
  <c r="X6" i="20"/>
  <c r="U11" i="19"/>
  <c r="T11" i="19" s="1"/>
  <c r="U6" i="19"/>
  <c r="T6" i="19" s="1"/>
  <c r="Y12" i="19"/>
  <c r="Y22" i="19"/>
  <c r="Y15" i="19"/>
  <c r="Y71" i="19"/>
  <c r="Y57" i="19"/>
  <c r="Y10" i="19"/>
  <c r="Y20" i="19"/>
  <c r="Y43" i="19"/>
  <c r="Y70" i="19"/>
  <c r="Y48" i="19"/>
  <c r="Y8" i="19"/>
  <c r="Y31" i="19"/>
  <c r="Y58" i="19"/>
  <c r="Y36" i="19"/>
  <c r="Y7" i="19"/>
  <c r="Y62" i="19"/>
  <c r="Y40" i="19"/>
  <c r="Y42" i="19"/>
  <c r="U76" i="19"/>
  <c r="T76" i="19" s="1"/>
  <c r="U44" i="19"/>
  <c r="T44" i="19" s="1"/>
  <c r="U55" i="19"/>
  <c r="T55" i="19" s="1"/>
  <c r="U67" i="19"/>
  <c r="T67" i="19" s="1"/>
  <c r="U65" i="19"/>
  <c r="T65" i="19" s="1"/>
  <c r="U79" i="19"/>
  <c r="T79" i="19" s="1"/>
  <c r="U19" i="19"/>
  <c r="T19" i="19" s="1"/>
  <c r="U17" i="19"/>
  <c r="T17" i="19" s="1"/>
  <c r="Y27" i="19"/>
  <c r="Y13" i="19"/>
  <c r="Y32" i="19"/>
  <c r="Y50" i="19"/>
  <c r="Y73" i="19"/>
  <c r="Y26" i="19"/>
  <c r="Y37" i="19"/>
  <c r="Y59" i="19"/>
  <c r="Y45" i="19"/>
  <c r="Y64" i="19"/>
  <c r="Y24" i="19"/>
  <c r="Y47" i="19"/>
  <c r="Y74" i="19"/>
  <c r="Y52" i="19"/>
  <c r="Y35" i="19"/>
  <c r="Y78" i="19"/>
  <c r="Y56" i="19"/>
  <c r="AF10" i="20"/>
  <c r="AF6" i="20"/>
  <c r="AF7" i="20"/>
  <c r="AF11" i="20"/>
  <c r="AF8" i="20"/>
  <c r="AF12" i="20"/>
  <c r="AF9" i="20"/>
  <c r="AF13" i="20"/>
  <c r="AG10" i="20"/>
  <c r="AG6" i="20"/>
  <c r="AG7" i="20"/>
  <c r="AG11" i="20"/>
  <c r="AG9" i="20"/>
  <c r="AG13" i="20"/>
  <c r="AG8" i="20"/>
  <c r="AG12" i="20"/>
  <c r="AG51" i="19"/>
  <c r="AF39" i="19"/>
  <c r="AG73" i="19"/>
  <c r="AG65" i="19"/>
  <c r="AG62" i="19"/>
  <c r="AG22" i="19"/>
  <c r="AG19" i="19"/>
  <c r="AG67" i="19"/>
  <c r="AG53" i="19"/>
  <c r="AG45" i="19"/>
  <c r="AG15" i="19"/>
  <c r="AG47" i="19"/>
  <c r="AG34" i="19"/>
  <c r="AG31" i="19"/>
  <c r="AG55" i="19"/>
  <c r="AG78" i="19"/>
  <c r="AG69" i="19"/>
  <c r="AG57" i="19"/>
  <c r="AG71" i="19"/>
  <c r="AG49" i="19"/>
  <c r="AG59" i="19"/>
  <c r="AG46" i="19"/>
  <c r="AG79" i="19"/>
  <c r="AG77" i="19"/>
  <c r="AG70" i="19"/>
  <c r="AG63" i="19"/>
  <c r="AG61" i="19"/>
  <c r="AG43" i="19"/>
  <c r="AG38" i="19"/>
  <c r="AG35" i="19"/>
  <c r="AG18" i="19"/>
  <c r="AG75" i="19"/>
  <c r="AF71" i="19"/>
  <c r="AF66" i="19"/>
  <c r="AF56" i="19"/>
  <c r="AF54" i="19"/>
  <c r="AF52" i="19"/>
  <c r="AF50" i="19"/>
  <c r="AF26" i="19"/>
  <c r="AF19" i="19"/>
  <c r="AF7" i="19"/>
  <c r="AF35" i="19"/>
  <c r="AF22" i="19"/>
  <c r="AF20" i="19"/>
  <c r="AF9" i="19"/>
  <c r="AF8" i="19"/>
  <c r="AF11" i="19"/>
  <c r="AF14" i="19"/>
  <c r="AF24" i="19"/>
  <c r="AF27" i="19"/>
  <c r="AF30" i="19"/>
  <c r="AF40" i="19"/>
  <c r="AF43" i="19"/>
  <c r="AF51" i="19"/>
  <c r="AF59" i="19"/>
  <c r="AF67" i="19"/>
  <c r="AF75" i="19"/>
  <c r="AF6" i="19"/>
  <c r="AF12" i="19"/>
  <c r="AF15" i="19"/>
  <c r="AF18" i="19"/>
  <c r="AF31" i="19"/>
  <c r="AF34" i="19"/>
  <c r="AF72" i="19"/>
  <c r="AF70" i="19"/>
  <c r="AF68" i="19"/>
  <c r="AF55" i="19"/>
  <c r="AF79" i="19"/>
  <c r="AF78" i="19"/>
  <c r="AF76" i="19"/>
  <c r="AF74" i="19"/>
  <c r="AF64" i="19"/>
  <c r="AF63" i="19"/>
  <c r="AF62" i="19"/>
  <c r="AF60" i="19"/>
  <c r="AF58" i="19"/>
  <c r="AF48" i="19"/>
  <c r="AF47" i="19"/>
  <c r="AF46" i="19"/>
  <c r="AF44" i="19"/>
  <c r="AF42" i="19"/>
  <c r="AF38" i="19"/>
  <c r="AF36" i="19"/>
  <c r="AF32" i="19"/>
  <c r="AF28" i="19"/>
  <c r="AF23" i="19"/>
  <c r="AF10" i="19"/>
  <c r="AG8" i="19"/>
  <c r="AG7" i="19"/>
  <c r="AG10" i="19"/>
  <c r="AG23" i="19"/>
  <c r="AG26" i="19"/>
  <c r="AG39" i="19"/>
  <c r="AG42" i="19"/>
  <c r="AG50" i="19"/>
  <c r="AG58" i="19"/>
  <c r="AG66" i="19"/>
  <c r="AG74" i="19"/>
  <c r="AG11" i="19"/>
  <c r="AG14" i="19"/>
  <c r="AG27" i="19"/>
  <c r="AG30" i="19"/>
  <c r="AG41" i="19"/>
  <c r="AG37" i="19"/>
  <c r="AG33" i="19"/>
  <c r="AG29" i="19"/>
  <c r="AG25" i="19"/>
  <c r="AG21" i="19"/>
  <c r="AG17" i="19"/>
  <c r="AG13" i="19"/>
  <c r="AG9" i="19"/>
  <c r="AG6" i="19"/>
  <c r="AF77" i="19"/>
  <c r="AG76" i="19"/>
  <c r="AF73" i="19"/>
  <c r="AG72" i="19"/>
  <c r="AF69" i="19"/>
  <c r="AG68" i="19"/>
  <c r="AF65" i="19"/>
  <c r="AG64" i="19"/>
  <c r="AF61" i="19"/>
  <c r="AG60" i="19"/>
  <c r="AF57" i="19"/>
  <c r="AG56" i="19"/>
  <c r="AF53" i="19"/>
  <c r="AG52" i="19"/>
  <c r="AF49" i="19"/>
  <c r="AG48" i="19"/>
  <c r="AF45" i="19"/>
  <c r="AG44" i="19"/>
  <c r="AF41" i="19"/>
  <c r="AG40" i="19"/>
  <c r="AF37" i="19"/>
  <c r="AG36" i="19"/>
  <c r="AF33" i="19"/>
  <c r="AG32" i="19"/>
  <c r="AF29" i="19"/>
  <c r="AG28" i="19"/>
  <c r="AF25" i="19"/>
  <c r="AG24" i="19"/>
  <c r="AF21" i="19"/>
  <c r="AG20" i="19"/>
  <c r="AF17" i="19"/>
  <c r="AG16" i="19"/>
  <c r="AF13" i="19"/>
  <c r="AG12" i="19"/>
  <c r="X36" i="19" l="1"/>
  <c r="Z36" i="19"/>
  <c r="X69" i="19"/>
  <c r="Z69" i="19"/>
  <c r="X75" i="19"/>
  <c r="Z75" i="19"/>
  <c r="X24" i="19"/>
  <c r="Z24" i="19"/>
  <c r="X32" i="19"/>
  <c r="Z32" i="19"/>
  <c r="X58" i="19"/>
  <c r="Z58" i="19"/>
  <c r="X57" i="19"/>
  <c r="Z57" i="19"/>
  <c r="X46" i="19"/>
  <c r="Z46" i="19"/>
  <c r="X38" i="19"/>
  <c r="Z38" i="19"/>
  <c r="X67" i="19"/>
  <c r="Z67" i="19"/>
  <c r="X19" i="19"/>
  <c r="Z19" i="19"/>
  <c r="X8" i="20"/>
  <c r="Z8" i="20"/>
  <c r="X53" i="19"/>
  <c r="Z53" i="19"/>
  <c r="X14" i="19"/>
  <c r="Z14" i="19"/>
  <c r="X10" i="20"/>
  <c r="Z10" i="20"/>
  <c r="X64" i="19"/>
  <c r="Z64" i="19"/>
  <c r="X13" i="19"/>
  <c r="Z13" i="19"/>
  <c r="X31" i="19"/>
  <c r="Z31" i="19"/>
  <c r="X71" i="19"/>
  <c r="Z71" i="19"/>
  <c r="X25" i="19"/>
  <c r="Z25" i="19"/>
  <c r="X33" i="19"/>
  <c r="Z33" i="19"/>
  <c r="X68" i="19"/>
  <c r="Z68" i="19"/>
  <c r="X17" i="19"/>
  <c r="Z17" i="19"/>
  <c r="X50" i="19"/>
  <c r="Z50" i="19"/>
  <c r="X27" i="19"/>
  <c r="Z27" i="19"/>
  <c r="X8" i="19"/>
  <c r="Z8" i="19"/>
  <c r="X65" i="19"/>
  <c r="Z65" i="19"/>
  <c r="X13" i="20"/>
  <c r="Z13" i="20"/>
  <c r="X44" i="19"/>
  <c r="Z44" i="19"/>
  <c r="X78" i="19"/>
  <c r="Z78" i="19"/>
  <c r="X59" i="19"/>
  <c r="Z59" i="19"/>
  <c r="X42" i="19"/>
  <c r="Z42" i="19"/>
  <c r="X48" i="19"/>
  <c r="Z48" i="19"/>
  <c r="X22" i="19"/>
  <c r="Z22" i="19"/>
  <c r="X79" i="19"/>
  <c r="Z79" i="19"/>
  <c r="X41" i="19"/>
  <c r="Z41" i="19"/>
  <c r="X11" i="20"/>
  <c r="Z11" i="20"/>
  <c r="X63" i="19"/>
  <c r="Z63" i="19"/>
  <c r="X66" i="19"/>
  <c r="Z66" i="19"/>
  <c r="X7" i="20"/>
  <c r="Z7" i="20"/>
  <c r="X28" i="19"/>
  <c r="Z28" i="19"/>
  <c r="X47" i="19"/>
  <c r="Z47" i="19"/>
  <c r="X54" i="19"/>
  <c r="Z54" i="19"/>
  <c r="X45" i="19"/>
  <c r="Z45" i="19"/>
  <c r="X15" i="19"/>
  <c r="Z15" i="19"/>
  <c r="X76" i="19"/>
  <c r="Z76" i="19"/>
  <c r="X49" i="19"/>
  <c r="Z49" i="19"/>
  <c r="X9" i="20"/>
  <c r="Z9" i="20"/>
  <c r="X37" i="19"/>
  <c r="Z37" i="19"/>
  <c r="X40" i="19"/>
  <c r="Z40" i="19"/>
  <c r="X70" i="19"/>
  <c r="Z70" i="19"/>
  <c r="X12" i="19"/>
  <c r="Z12" i="19"/>
  <c r="X23" i="19"/>
  <c r="Z23" i="19"/>
  <c r="X55" i="19"/>
  <c r="Z55" i="19"/>
  <c r="X9" i="19"/>
  <c r="Z9" i="19"/>
  <c r="X39" i="19"/>
  <c r="Z39" i="19"/>
  <c r="X18" i="19"/>
  <c r="Z18" i="19"/>
  <c r="X56" i="19"/>
  <c r="Z56" i="19"/>
  <c r="X35" i="19"/>
  <c r="Z35" i="19"/>
  <c r="X52" i="19"/>
  <c r="Z52" i="19"/>
  <c r="X26" i="19"/>
  <c r="Z26" i="19"/>
  <c r="X62" i="19"/>
  <c r="Z62" i="19"/>
  <c r="X43" i="19"/>
  <c r="Z43" i="19"/>
  <c r="X60" i="19"/>
  <c r="Z60" i="19"/>
  <c r="X21" i="19"/>
  <c r="Z21" i="19"/>
  <c r="X16" i="19"/>
  <c r="Z16" i="19"/>
  <c r="X34" i="19"/>
  <c r="Z34" i="19"/>
  <c r="X30" i="19"/>
  <c r="Z30" i="19"/>
  <c r="X29" i="19"/>
  <c r="Z29" i="19"/>
  <c r="X10" i="19"/>
  <c r="Z10" i="19"/>
  <c r="X74" i="19"/>
  <c r="Z74" i="19"/>
  <c r="X73" i="19"/>
  <c r="Z73" i="19"/>
  <c r="X7" i="19"/>
  <c r="Z7" i="19"/>
  <c r="X20" i="19"/>
  <c r="Z20" i="19"/>
  <c r="X11" i="19"/>
  <c r="Z11" i="19"/>
  <c r="X77" i="19"/>
  <c r="Z77" i="19"/>
  <c r="X72" i="19"/>
  <c r="Z72" i="19"/>
  <c r="X61" i="19"/>
  <c r="Z61" i="19"/>
  <c r="X51" i="19"/>
  <c r="Z51" i="19"/>
</calcChain>
</file>

<file path=xl/sharedStrings.xml><?xml version="1.0" encoding="utf-8"?>
<sst xmlns="http://schemas.openxmlformats.org/spreadsheetml/2006/main" count="458" uniqueCount="178">
  <si>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</si>
  <si>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1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</si>
  <si>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</si>
  <si>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</si>
  <si>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</si>
  <si>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</si>
  <si>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</si>
  <si>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</si>
  <si>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1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</si>
  <si>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</si>
  <si>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</si>
  <si>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</si>
  <si>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</si>
  <si>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1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</si>
  <si>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</si>
  <si>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</si>
  <si>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</si>
  <si>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</si>
  <si>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</si>
  <si>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</si>
  <si>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</si>
  <si>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1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</si>
  <si>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</si>
  <si>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</si>
  <si>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</si>
  <si>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1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</si>
  <si>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</si>
  <si>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</si>
  <si>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</si>
  <si>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</si>
  <si>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</si>
  <si>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</si>
  <si>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</si>
  <si>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</si>
  <si>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</si>
  <si>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1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</si>
  <si>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</si>
  <si>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</si>
  <si>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</si>
  <si>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</si>
  <si>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</si>
  <si>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</si>
  <si>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</si>
  <si>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</si>
  <si>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1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</si>
  <si>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</si>
  <si>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</si>
  <si>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</si>
  <si>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</si>
  <si>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</si>
  <si>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</si>
  <si>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</si>
  <si>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</si>
  <si>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</si>
  <si>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</si>
  <si>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</si>
  <si>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</si>
  <si>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1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</si>
  <si>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</si>
  <si>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</si>
  <si>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</si>
  <si>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</si>
  <si>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</si>
  <si>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</si>
  <si>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</si>
  <si>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</si>
  <si>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</si>
  <si>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</si>
  <si>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</si>
  <si>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</si>
  <si>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</si>
  <si>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</si>
  <si>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</si>
  <si>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</si>
  <si>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</si>
  <si>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</si>
  <si>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</si>
  <si>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</si>
  <si>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被保険者一人当たりの
医療費(円)</t>
  </si>
  <si>
    <t>レセプト一件当たりの
医療費(円)</t>
  </si>
  <si>
    <t>患者一人当たりの
医療費(円)</t>
  </si>
  <si>
    <t>入院外</t>
  </si>
  <si>
    <t>入院</t>
  </si>
  <si>
    <t>調剤</t>
  </si>
  <si>
    <t>合計</t>
  </si>
  <si>
    <t xml:space="preserve"> </t>
  </si>
  <si>
    <t>被保険者一人当たりのレセプト件数(件)</t>
    <rPh sb="0" eb="4">
      <t>ヒホケンシャ</t>
    </rPh>
    <rPh sb="4" eb="6">
      <t>ヒトリ</t>
    </rPh>
    <rPh sb="6" eb="7">
      <t>ア</t>
    </rPh>
    <rPh sb="14" eb="16">
      <t>ケンスウ</t>
    </rPh>
    <rPh sb="17" eb="18">
      <t>ケン</t>
    </rPh>
    <phoneticPr fontId="4"/>
  </si>
  <si>
    <t>グラフ用</t>
    <rPh sb="3" eb="4">
      <t>ヨウ</t>
    </rPh>
    <phoneticPr fontId="4"/>
  </si>
  <si>
    <t>被保険者一人当たりのレセプト件数</t>
    <rPh sb="0" eb="4">
      <t>ヒホケンシャ</t>
    </rPh>
    <rPh sb="4" eb="6">
      <t>ヒトリ</t>
    </rPh>
    <rPh sb="6" eb="7">
      <t>ア</t>
    </rPh>
    <rPh sb="14" eb="16">
      <t>ケンスウ</t>
    </rPh>
    <phoneticPr fontId="4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</si>
  <si>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</si>
  <si>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</si>
  <si>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</si>
  <si>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</si>
  <si>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</si>
  <si>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</si>
  <si>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</si>
  <si>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</si>
  <si>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</si>
  <si>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</si>
  <si>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</si>
  <si>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</si>
  <si>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</si>
  <si>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</si>
  <si>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</si>
  <si>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</si>
  <si>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</si>
  <si>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</si>
  <si>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被保険者一人当たりの
医療費</t>
    <phoneticPr fontId="4"/>
  </si>
  <si>
    <t>患者一人当たりの
医療費</t>
    <phoneticPr fontId="4"/>
  </si>
  <si>
    <t>レセプト一件当たりの
医療費</t>
    <phoneticPr fontId="4"/>
  </si>
  <si>
    <t>市区町村</t>
    <rPh sb="0" eb="2">
      <t>シク</t>
    </rPh>
    <rPh sb="2" eb="4">
      <t>チョウソン</t>
    </rPh>
    <phoneticPr fontId="4"/>
  </si>
  <si>
    <t>地区</t>
    <rPh sb="0" eb="2">
      <t>チク</t>
    </rPh>
    <phoneticPr fontId="4"/>
  </si>
  <si>
    <t>患者一人当たりの医療費</t>
    <phoneticPr fontId="4"/>
  </si>
  <si>
    <t>レセプト一件当たりの医療費</t>
    <phoneticPr fontId="4"/>
  </si>
  <si>
    <t>被保険者一人当たりの医療費</t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</si>
  <si>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</si>
  <si>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</si>
  <si>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　　 市区町村別</t>
    <rPh sb="3" eb="5">
      <t>シク</t>
    </rPh>
    <rPh sb="5" eb="7">
      <t>チョウソン</t>
    </rPh>
    <rPh sb="7" eb="8">
      <t>ベツ</t>
    </rPh>
    <phoneticPr fontId="4"/>
  </si>
  <si>
    <t>　 　患者一人当たりの医療費</t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</si>
  <si>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</si>
  <si>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</si>
  <si>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</si>
  <si>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</si>
  <si>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</si>
  <si>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</si>
  <si>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</si>
  <si>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　　医療費の状況</t>
    <rPh sb="2" eb="5">
      <t>イリョウヒ</t>
    </rPh>
    <rPh sb="6" eb="8">
      <t>ジョウキョウ</t>
    </rPh>
    <phoneticPr fontId="4"/>
  </si>
  <si>
    <t>　　地区別</t>
    <rPh sb="2" eb="4">
      <t>チク</t>
    </rPh>
    <phoneticPr fontId="4"/>
  </si>
  <si>
    <t>　　被保険者一人当たりの医療費</t>
    <phoneticPr fontId="4"/>
  </si>
  <si>
    <t>　　地区別</t>
    <rPh sb="2" eb="4">
      <t>チク</t>
    </rPh>
    <rPh sb="4" eb="5">
      <t>ベツ</t>
    </rPh>
    <phoneticPr fontId="4"/>
  </si>
  <si>
    <t>　　医療費の状況</t>
    <rPh sb="6" eb="8">
      <t>ジョウキョウ</t>
    </rPh>
    <phoneticPr fontId="4"/>
  </si>
  <si>
    <t>　　市区町村別</t>
    <phoneticPr fontId="4"/>
  </si>
  <si>
    <t xml:space="preserve">   市区町村別</t>
    <rPh sb="3" eb="5">
      <t>シク</t>
    </rPh>
    <rPh sb="5" eb="7">
      <t>チョウソン</t>
    </rPh>
    <rPh sb="7" eb="8">
      <t>ベツ</t>
    </rPh>
    <phoneticPr fontId="4"/>
  </si>
  <si>
    <t xml:space="preserve">   レセプト一件当たりの医療費</t>
    <phoneticPr fontId="4"/>
  </si>
  <si>
    <t xml:space="preserve">    被保険者一人当たりの医療費</t>
    <phoneticPr fontId="4"/>
  </si>
  <si>
    <t xml:space="preserve">    市区町村別</t>
    <rPh sb="4" eb="6">
      <t>シク</t>
    </rPh>
    <rPh sb="6" eb="8">
      <t>チョウソン</t>
    </rPh>
    <rPh sb="8" eb="9">
      <t>ベツ</t>
    </rPh>
    <phoneticPr fontId="4"/>
  </si>
  <si>
    <t>　　広域連合全体</t>
    <rPh sb="2" eb="4">
      <t>コウイキ</t>
    </rPh>
    <rPh sb="4" eb="6">
      <t>レンゴウ</t>
    </rPh>
    <rPh sb="6" eb="8">
      <t>ゼンタイ</t>
    </rPh>
    <phoneticPr fontId="4"/>
  </si>
  <si>
    <t>　 　地区別</t>
    <rPh sb="3" eb="5">
      <t>チク</t>
    </rPh>
    <rPh sb="5" eb="6">
      <t>ベツ</t>
    </rPh>
    <phoneticPr fontId="4"/>
  </si>
  <si>
    <t>　 　被保険者一人当たりのレセプト件数</t>
    <rPh sb="3" eb="7">
      <t>ヒホケンシャ</t>
    </rPh>
    <rPh sb="7" eb="9">
      <t>ヒトリ</t>
    </rPh>
    <rPh sb="9" eb="10">
      <t>ア</t>
    </rPh>
    <rPh sb="17" eb="19">
      <t>ケンスウ</t>
    </rPh>
    <phoneticPr fontId="4"/>
  </si>
  <si>
    <t xml:space="preserve">    被保険者一人当たりのレセプト件数</t>
    <rPh sb="4" eb="8">
      <t>ヒホケンシャ</t>
    </rPh>
    <rPh sb="8" eb="10">
      <t>ヒトリ</t>
    </rPh>
    <rPh sb="10" eb="11">
      <t>ア</t>
    </rPh>
    <rPh sb="18" eb="20">
      <t>ケンスウ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</si>
  <si>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</si>
  <si>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患者数(人)　</t>
  </si>
  <si>
    <t>被保険者
一人当たりの医療費
(円)</t>
  </si>
  <si>
    <t>患者一人
当たりの
医療費(円)</t>
  </si>
  <si>
    <t>　　レセプト一件当たりの医療費</t>
    <phoneticPr fontId="4"/>
  </si>
  <si>
    <t>　　患者一人当たりの医療費</t>
    <phoneticPr fontId="4"/>
  </si>
  <si>
    <t>　　患者割合</t>
    <rPh sb="2" eb="4">
      <t>カンジャ</t>
    </rPh>
    <rPh sb="4" eb="6">
      <t>ワリアイ</t>
    </rPh>
    <phoneticPr fontId="4"/>
  </si>
  <si>
    <t>　　市区町村別</t>
    <rPh sb="2" eb="4">
      <t>シク</t>
    </rPh>
    <rPh sb="4" eb="6">
      <t>チョウソン</t>
    </rPh>
    <rPh sb="6" eb="7">
      <t>ベツ</t>
    </rPh>
    <phoneticPr fontId="4"/>
  </si>
  <si>
    <t>　　年齢調整前後の被保険者一人当たりの医療費</t>
    <rPh sb="2" eb="4">
      <t>ネンレイ</t>
    </rPh>
    <rPh sb="4" eb="6">
      <t>チョウセイ</t>
    </rPh>
    <rPh sb="6" eb="8">
      <t>ゼンゴ</t>
    </rPh>
    <phoneticPr fontId="4"/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</si>
  <si>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</si>
  <si>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</si>
  <si>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</si>
  <si>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</si>
  <si>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</si>
  <si>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rPh sb="7" eb="8">
      <t>ニチ</t>
    </rPh>
    <rPh sb="10" eb="12">
      <t>シカク</t>
    </rPh>
    <rPh sb="16" eb="18">
      <t>ブンセキ</t>
    </rPh>
    <rPh sb="18" eb="20">
      <t>タイショウ</t>
    </rPh>
    <phoneticPr fontId="4"/>
  </si>
  <si>
    <t>　　年齢調整前後の被保険者一人当たりの医療費</t>
    <phoneticPr fontId="4"/>
  </si>
  <si>
    <t>　　【年齢調整前】</t>
    <rPh sb="3" eb="5">
      <t>ネンレイ</t>
    </rPh>
    <rPh sb="5" eb="7">
      <t>チョウセイ</t>
    </rPh>
    <rPh sb="7" eb="8">
      <t>マエ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</si>
  <si>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</si>
  <si>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</si>
  <si>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　　被保険者一人当たりの医療費</t>
  </si>
  <si>
    <t>　　地区別</t>
  </si>
  <si>
    <t>　　レセプト一件当たりの医療費</t>
  </si>
  <si>
    <t>　　患者一人当たりの医療費</t>
  </si>
  <si>
    <t>　　患者割合</t>
  </si>
  <si>
    <t>　　被保険者一人当たりのレセプト件数</t>
  </si>
  <si>
    <t>　　市区町村別</t>
  </si>
  <si>
    <t>　　被保険者一人当たりの医療費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</si>
  <si>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</si>
  <si>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</si>
  <si>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データ化範囲(分析対象)…入院(DPCを含む)、入院外、調剤の電子レセプト。</t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</si>
  <si>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</si>
  <si>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データ化範囲(分析対象)…入院(DPCを含む)、入院外、調剤の電子レセプト。対象診療年月は平成31年4月～令和2年3月診療分(12カ月分)。</t>
    <rPh sb="53" eb="55">
      <t>レイワ</t>
    </rPh>
    <rPh sb="56" eb="57">
      <t>ネン</t>
    </rPh>
    <phoneticPr fontId="4"/>
  </si>
  <si>
    <t>年齢基準日…令和2年3月31日時点。</t>
    <rPh sb="2" eb="4">
      <t>キジュン</t>
    </rPh>
    <rPh sb="4" eb="5">
      <t>ヒ</t>
    </rPh>
    <rPh sb="6" eb="8">
      <t>レイワ</t>
    </rPh>
    <rPh sb="9" eb="10">
      <t>ネン</t>
    </rPh>
    <rPh sb="10" eb="11">
      <t>ヘイネン</t>
    </rPh>
    <rPh sb="11" eb="12">
      <t>ツキ</t>
    </rPh>
    <rPh sb="14" eb="15">
      <t>ニチ</t>
    </rPh>
    <rPh sb="15" eb="17">
      <t>ジテン</t>
    </rPh>
    <phoneticPr fontId="4"/>
  </si>
  <si>
    <t>患者割合
(被保険者数に占める割合)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5" eb="17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</si>
  <si>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</si>
  <si>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</si>
  <si>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</si>
  <si>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　　　　　　　　　　　　対象診療年月は平成31年4月～令和2年3月診療分(12カ月分)。</t>
    <rPh sb="27" eb="2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</si>
</sst>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"/>
    <numFmt numFmtId="181" formatCode="#,##0.0_ ;[Red]\-#,##0.0\ "/>
    <numFmt numFmtId="182" formatCode="0_ "/>
    <numFmt numFmtId="183" formatCode="#,##0&quot;円&quot;"/>
    <numFmt numFmtId="184" formatCode="#,##0.0&quot;件&quot;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/>
    <xf numFmtId="0" fontId="29" fillId="7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>
      <alignment vertical="center"/>
    </xf>
    <xf numFmtId="0" fontId="34" fillId="0" borderId="0" xfId="0" applyNumberFormat="1" applyFont="1" applyAlignment="1">
      <alignment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22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177" fontId="35" fillId="0" borderId="29" xfId="1" applyNumberFormat="1" applyFont="1" applyBorder="1" applyAlignment="1">
      <alignment horizontal="right" vertical="center" shrinkToFit="1"/>
    </xf>
    <xf numFmtId="177" fontId="35" fillId="0" borderId="4" xfId="0" applyNumberFormat="1" applyFont="1" applyBorder="1" applyAlignment="1">
      <alignment horizontal="right" vertical="center" shrinkToFit="1"/>
    </xf>
    <xf numFmtId="180" fontId="35" fillId="0" borderId="4" xfId="0" applyNumberFormat="1" applyFont="1" applyBorder="1" applyAlignment="1">
      <alignment horizontal="right" vertical="center" shrinkToFit="1"/>
    </xf>
    <xf numFmtId="179" fontId="35" fillId="0" borderId="4" xfId="0" applyNumberFormat="1" applyFont="1" applyBorder="1" applyAlignment="1">
      <alignment horizontal="right" vertical="center" shrinkToFit="1"/>
    </xf>
    <xf numFmtId="0" fontId="35" fillId="0" borderId="22" xfId="0" applyFont="1" applyBorder="1">
      <alignment vertical="center"/>
    </xf>
    <xf numFmtId="177" fontId="35" fillId="0" borderId="43" xfId="0" applyNumberFormat="1" applyFont="1" applyBorder="1">
      <alignment vertical="center"/>
    </xf>
    <xf numFmtId="180" fontId="35" fillId="0" borderId="43" xfId="0" applyNumberFormat="1" applyFont="1" applyBorder="1">
      <alignment vertical="center"/>
    </xf>
    <xf numFmtId="177" fontId="35" fillId="0" borderId="3" xfId="0" applyNumberFormat="1" applyFont="1" applyBorder="1" applyAlignment="1">
      <alignment horizontal="right" vertical="center" shrinkToFit="1"/>
    </xf>
    <xf numFmtId="180" fontId="35" fillId="0" borderId="3" xfId="0" applyNumberFormat="1" applyFont="1" applyBorder="1" applyAlignment="1">
      <alignment horizontal="right" vertical="center" shrinkToFit="1"/>
    </xf>
    <xf numFmtId="179" fontId="35" fillId="0" borderId="3" xfId="0" applyNumberFormat="1" applyFont="1" applyBorder="1" applyAlignment="1">
      <alignment horizontal="right" vertical="center" shrinkToFit="1"/>
    </xf>
    <xf numFmtId="177" fontId="35" fillId="0" borderId="32" xfId="1" applyNumberFormat="1" applyFont="1" applyBorder="1" applyAlignment="1">
      <alignment horizontal="right" vertical="center" shrinkToFit="1"/>
    </xf>
    <xf numFmtId="180" fontId="35" fillId="0" borderId="32" xfId="0" applyNumberFormat="1" applyFont="1" applyBorder="1" applyAlignment="1">
      <alignment horizontal="right" vertical="center" shrinkToFit="1"/>
    </xf>
    <xf numFmtId="179" fontId="35" fillId="0" borderId="32" xfId="0" applyNumberFormat="1" applyFont="1" applyBorder="1" applyAlignment="1">
      <alignment horizontal="right" vertical="center" shrinkToFit="1"/>
    </xf>
    <xf numFmtId="180" fontId="35" fillId="0" borderId="7" xfId="0" applyNumberFormat="1" applyFont="1" applyBorder="1" applyAlignment="1">
      <alignment horizontal="right" vertical="center" shrinkToFit="1"/>
    </xf>
    <xf numFmtId="179" fontId="35" fillId="0" borderId="7" xfId="0" applyNumberFormat="1" applyFont="1" applyBorder="1" applyAlignment="1">
      <alignment horizontal="right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177" fontId="35" fillId="0" borderId="7" xfId="1" applyNumberFormat="1" applyFont="1" applyBorder="1" applyAlignment="1">
      <alignment horizontal="right" vertical="center" shrinkToFit="1"/>
    </xf>
    <xf numFmtId="177" fontId="35" fillId="0" borderId="24" xfId="1" applyNumberFormat="1" applyFont="1" applyBorder="1" applyAlignment="1">
      <alignment horizontal="right" vertical="center" shrinkToFit="1"/>
    </xf>
    <xf numFmtId="177" fontId="35" fillId="0" borderId="36" xfId="1" applyNumberFormat="1" applyFont="1" applyBorder="1" applyAlignment="1">
      <alignment horizontal="right" vertical="center" shrinkToFit="1"/>
    </xf>
    <xf numFmtId="177" fontId="35" fillId="0" borderId="31" xfId="1" applyNumberFormat="1" applyFont="1" applyBorder="1" applyAlignment="1">
      <alignment horizontal="right" vertical="center" shrinkToFit="1"/>
    </xf>
    <xf numFmtId="177" fontId="35" fillId="0" borderId="6" xfId="1" applyNumberFormat="1" applyFont="1" applyBorder="1" applyAlignment="1">
      <alignment horizontal="right" vertical="center" shrinkToFit="1"/>
    </xf>
    <xf numFmtId="0" fontId="35" fillId="0" borderId="3" xfId="1387" applyFont="1" applyFill="1" applyBorder="1" applyAlignment="1">
      <alignment vertical="center"/>
    </xf>
    <xf numFmtId="0" fontId="35" fillId="0" borderId="3" xfId="1387" applyFont="1" applyBorder="1" applyAlignment="1">
      <alignment vertical="center"/>
    </xf>
    <xf numFmtId="0" fontId="34" fillId="0" borderId="0" xfId="0" applyFont="1" applyFill="1">
      <alignment vertical="center"/>
    </xf>
    <xf numFmtId="0" fontId="35" fillId="0" borderId="0" xfId="0" applyFo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177" fontId="35" fillId="0" borderId="18" xfId="1" applyNumberFormat="1" applyFont="1" applyBorder="1" applyAlignment="1">
      <alignment horizontal="right" vertical="center" shrinkToFit="1"/>
    </xf>
    <xf numFmtId="177" fontId="35" fillId="0" borderId="3" xfId="1" applyNumberFormat="1" applyFont="1" applyBorder="1" applyAlignment="1">
      <alignment horizontal="right" vertical="center" shrinkToFit="1"/>
    </xf>
    <xf numFmtId="178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179" fontId="35" fillId="0" borderId="0" xfId="0" applyNumberFormat="1" applyFont="1" applyFill="1">
      <alignment vertical="center"/>
    </xf>
    <xf numFmtId="182" fontId="35" fillId="0" borderId="0" xfId="0" applyNumberFormat="1" applyFont="1" applyFill="1">
      <alignment vertical="center"/>
    </xf>
    <xf numFmtId="182" fontId="34" fillId="0" borderId="0" xfId="0" applyNumberFormat="1" applyFont="1" applyAlignment="1">
      <alignment vertical="center" shrinkToFit="1"/>
    </xf>
    <xf numFmtId="0" fontId="38" fillId="0" borderId="0" xfId="2" applyNumberFormat="1" applyFont="1" applyFill="1" applyBorder="1" applyAlignment="1">
      <alignment vertical="center"/>
    </xf>
    <xf numFmtId="178" fontId="35" fillId="0" borderId="3" xfId="0" applyNumberFormat="1" applyFont="1" applyBorder="1">
      <alignment vertical="center"/>
    </xf>
    <xf numFmtId="181" fontId="35" fillId="0" borderId="3" xfId="0" applyNumberFormat="1" applyFont="1" applyBorder="1">
      <alignment vertical="center"/>
    </xf>
    <xf numFmtId="179" fontId="35" fillId="0" borderId="3" xfId="0" applyNumberFormat="1" applyFont="1" applyBorder="1">
      <alignment vertical="center"/>
    </xf>
    <xf numFmtId="0" fontId="35" fillId="0" borderId="3" xfId="0" applyFont="1" applyBorder="1">
      <alignment vertical="center"/>
    </xf>
    <xf numFmtId="0" fontId="37" fillId="0" borderId="3" xfId="1148" applyFont="1" applyBorder="1" applyAlignment="1" applyProtection="1">
      <alignment vertical="center"/>
      <protection locked="0"/>
    </xf>
    <xf numFmtId="177" fontId="35" fillId="0" borderId="7" xfId="1" applyNumberFormat="1" applyFont="1" applyFill="1" applyBorder="1" applyAlignment="1">
      <alignment horizontal="right" vertical="center" shrinkToFit="1"/>
    </xf>
    <xf numFmtId="177" fontId="35" fillId="0" borderId="30" xfId="1" applyNumberFormat="1" applyFont="1" applyBorder="1" applyAlignment="1">
      <alignment horizontal="right" vertical="center" shrinkToFit="1"/>
    </xf>
    <xf numFmtId="177" fontId="35" fillId="0" borderId="5" xfId="1" applyNumberFormat="1" applyFont="1" applyBorder="1" applyAlignment="1">
      <alignment horizontal="right" vertical="center" shrinkToFit="1"/>
    </xf>
    <xf numFmtId="177" fontId="35" fillId="0" borderId="5" xfId="1" applyNumberFormat="1" applyFont="1" applyFill="1" applyBorder="1" applyAlignment="1">
      <alignment horizontal="right" vertical="center" shrinkToFit="1"/>
    </xf>
    <xf numFmtId="177" fontId="35" fillId="0" borderId="3" xfId="1" applyNumberFormat="1" applyFont="1" applyFill="1" applyBorder="1" applyAlignment="1">
      <alignment horizontal="right" vertical="center" shrinkToFit="1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44" xfId="0" applyFont="1" applyFill="1" applyBorder="1" applyAlignment="1">
      <alignment vertical="center"/>
    </xf>
    <xf numFmtId="0" fontId="40" fillId="0" borderId="45" xfId="2" applyNumberFormat="1" applyFont="1" applyFill="1" applyBorder="1" applyAlignment="1">
      <alignment horizontal="center" vertical="center" wrapText="1" shrinkToFit="1"/>
    </xf>
    <xf numFmtId="0" fontId="40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35" fillId="0" borderId="21" xfId="0" applyFont="1" applyBorder="1" applyAlignment="1">
      <alignment horizontal="center" vertical="center" shrinkToFit="1"/>
    </xf>
    <xf numFmtId="0" fontId="35" fillId="0" borderId="3" xfId="1387" applyFont="1" applyFill="1" applyBorder="1">
      <alignment vertical="center"/>
    </xf>
    <xf numFmtId="177" fontId="34" fillId="0" borderId="45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177" fontId="37" fillId="0" borderId="3" xfId="0" applyNumberFormat="1" applyFont="1" applyFill="1" applyBorder="1" applyAlignment="1">
      <alignment horizontal="right" vertical="center"/>
    </xf>
    <xf numFmtId="0" fontId="35" fillId="0" borderId="3" xfId="1387" applyFont="1" applyBorder="1">
      <alignment vertical="center"/>
    </xf>
    <xf numFmtId="0" fontId="39" fillId="0" borderId="0" xfId="2" applyNumberFormat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7" fillId="0" borderId="45" xfId="2" applyNumberFormat="1" applyFont="1" applyFill="1" applyBorder="1" applyAlignment="1">
      <alignment horizontal="center" vertical="center" wrapText="1" shrinkToFit="1"/>
    </xf>
    <xf numFmtId="0" fontId="37" fillId="0" borderId="0" xfId="2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vertical="center"/>
    </xf>
    <xf numFmtId="0" fontId="35" fillId="0" borderId="21" xfId="0" applyFont="1" applyFill="1" applyBorder="1" applyAlignment="1">
      <alignment vertical="center"/>
    </xf>
    <xf numFmtId="177" fontId="35" fillId="0" borderId="45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Border="1">
      <alignment vertical="center"/>
    </xf>
    <xf numFmtId="0" fontId="34" fillId="0" borderId="47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49" xfId="0" applyFont="1" applyBorder="1">
      <alignment vertical="center"/>
    </xf>
    <xf numFmtId="0" fontId="34" fillId="0" borderId="50" xfId="0" applyFont="1" applyBorder="1">
      <alignment vertical="center"/>
    </xf>
    <xf numFmtId="0" fontId="34" fillId="28" borderId="3" xfId="0" applyFont="1" applyFill="1" applyBorder="1">
      <alignment vertical="center"/>
    </xf>
    <xf numFmtId="0" fontId="34" fillId="0" borderId="51" xfId="0" applyFont="1" applyBorder="1" applyAlignment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0" fontId="34" fillId="0" borderId="52" xfId="0" applyFont="1" applyBorder="1">
      <alignment vertical="center"/>
    </xf>
    <xf numFmtId="0" fontId="34" fillId="0" borderId="53" xfId="0" applyFont="1" applyBorder="1">
      <alignment vertical="center"/>
    </xf>
    <xf numFmtId="0" fontId="34" fillId="0" borderId="54" xfId="0" applyFont="1" applyBorder="1">
      <alignment vertical="center"/>
    </xf>
    <xf numFmtId="0" fontId="34" fillId="0" borderId="51" xfId="0" applyFont="1" applyBorder="1">
      <alignment vertical="center"/>
    </xf>
    <xf numFmtId="179" fontId="34" fillId="0" borderId="0" xfId="1551" applyNumberFormat="1" applyFont="1" applyBorder="1">
      <alignment vertical="center"/>
    </xf>
    <xf numFmtId="179" fontId="34" fillId="0" borderId="0" xfId="1551" applyNumberFormat="1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177" fontId="37" fillId="0" borderId="7" xfId="1" applyNumberFormat="1" applyFont="1" applyFill="1" applyBorder="1" applyAlignment="1">
      <alignment horizontal="right" vertical="center" shrinkToFit="1"/>
    </xf>
    <xf numFmtId="177" fontId="37" fillId="0" borderId="36" xfId="1" applyNumberFormat="1" applyFont="1" applyBorder="1" applyAlignment="1">
      <alignment horizontal="right" vertical="center" shrinkToFit="1"/>
    </xf>
    <xf numFmtId="177" fontId="37" fillId="0" borderId="30" xfId="1" applyNumberFormat="1" applyFont="1" applyBorder="1" applyAlignment="1">
      <alignment horizontal="right" vertical="center" shrinkToFit="1"/>
    </xf>
    <xf numFmtId="177" fontId="37" fillId="0" borderId="31" xfId="1" applyNumberFormat="1" applyFont="1" applyBorder="1" applyAlignment="1">
      <alignment horizontal="right" vertical="center" shrinkToFit="1"/>
    </xf>
    <xf numFmtId="177" fontId="37" fillId="0" borderId="5" xfId="1" applyNumberFormat="1" applyFont="1" applyBorder="1" applyAlignment="1">
      <alignment horizontal="right" vertical="center" shrinkToFit="1"/>
    </xf>
    <xf numFmtId="177" fontId="37" fillId="0" borderId="5" xfId="1" applyNumberFormat="1" applyFont="1" applyFill="1" applyBorder="1" applyAlignment="1">
      <alignment horizontal="right" vertical="center" shrinkToFit="1"/>
    </xf>
    <xf numFmtId="0" fontId="45" fillId="0" borderId="0" xfId="0" applyFont="1" applyBorder="1">
      <alignment vertical="center"/>
    </xf>
    <xf numFmtId="183" fontId="34" fillId="0" borderId="0" xfId="0" applyNumberFormat="1" applyFont="1" applyBorder="1">
      <alignment vertical="center"/>
    </xf>
    <xf numFmtId="184" fontId="34" fillId="0" borderId="0" xfId="0" applyNumberFormat="1" applyFont="1" applyBorder="1">
      <alignment vertical="center"/>
    </xf>
    <xf numFmtId="183" fontId="34" fillId="0" borderId="0" xfId="0" applyNumberFormat="1" applyFont="1" applyBorder="1" applyAlignment="1">
      <alignment vertical="center" shrinkToFit="1"/>
    </xf>
    <xf numFmtId="177" fontId="35" fillId="0" borderId="26" xfId="0" applyNumberFormat="1" applyFont="1" applyFill="1" applyBorder="1" applyAlignment="1">
      <alignment vertical="center" shrinkToFit="1"/>
    </xf>
    <xf numFmtId="0" fontId="35" fillId="0" borderId="22" xfId="0" applyFont="1" applyFill="1" applyBorder="1" applyAlignment="1">
      <alignment vertical="center" shrinkToFit="1"/>
    </xf>
    <xf numFmtId="177" fontId="35" fillId="0" borderId="43" xfId="0" applyNumberFormat="1" applyFont="1" applyFill="1" applyBorder="1" applyAlignment="1">
      <alignment vertical="center" shrinkToFit="1"/>
    </xf>
    <xf numFmtId="178" fontId="35" fillId="0" borderId="3" xfId="0" applyNumberFormat="1" applyFont="1" applyFill="1" applyBorder="1" applyAlignment="1">
      <alignment vertical="center" shrinkToFit="1"/>
    </xf>
    <xf numFmtId="181" fontId="35" fillId="0" borderId="3" xfId="0" applyNumberFormat="1" applyFont="1" applyFill="1" applyBorder="1" applyAlignment="1">
      <alignment vertical="center" shrinkToFit="1"/>
    </xf>
    <xf numFmtId="179" fontId="35" fillId="0" borderId="3" xfId="0" applyNumberFormat="1" applyFont="1" applyFill="1" applyBorder="1" applyAlignment="1">
      <alignment vertical="center" shrinkToFit="1"/>
    </xf>
    <xf numFmtId="182" fontId="35" fillId="0" borderId="3" xfId="0" applyNumberFormat="1" applyFont="1" applyFill="1" applyBorder="1" applyAlignment="1">
      <alignment vertical="center" shrinkToFit="1"/>
    </xf>
    <xf numFmtId="177" fontId="35" fillId="0" borderId="4" xfId="1" applyNumberFormat="1" applyFont="1" applyFill="1" applyBorder="1" applyAlignment="1">
      <alignment horizontal="right" vertical="center" shrinkToFit="1"/>
    </xf>
    <xf numFmtId="177" fontId="35" fillId="0" borderId="23" xfId="1" applyNumberFormat="1" applyFont="1" applyFill="1" applyBorder="1" applyAlignment="1">
      <alignment horizontal="right" vertical="center" shrinkToFit="1"/>
    </xf>
    <xf numFmtId="177" fontId="35" fillId="0" borderId="27" xfId="1" applyNumberFormat="1" applyFont="1" applyFill="1" applyBorder="1" applyAlignment="1">
      <alignment horizontal="right" vertical="center" shrinkToFit="1"/>
    </xf>
    <xf numFmtId="177" fontId="35" fillId="0" borderId="28" xfId="1" applyNumberFormat="1" applyFont="1" applyFill="1" applyBorder="1" applyAlignment="1">
      <alignment horizontal="right" vertical="center" shrinkToFit="1"/>
    </xf>
    <xf numFmtId="177" fontId="35" fillId="0" borderId="22" xfId="1" applyNumberFormat="1" applyFont="1" applyFill="1" applyBorder="1" applyAlignment="1">
      <alignment horizontal="right" vertical="center" shrinkToFit="1"/>
    </xf>
    <xf numFmtId="177" fontId="35" fillId="0" borderId="25" xfId="1" applyNumberFormat="1" applyFont="1" applyFill="1" applyBorder="1" applyAlignment="1">
      <alignment horizontal="right" vertical="center" shrinkToFit="1"/>
    </xf>
    <xf numFmtId="177" fontId="35" fillId="0" borderId="26" xfId="1" applyNumberFormat="1" applyFont="1" applyFill="1" applyBorder="1" applyAlignment="1">
      <alignment horizontal="right" vertical="center" shrinkToFit="1"/>
    </xf>
    <xf numFmtId="177" fontId="35" fillId="0" borderId="32" xfId="1" applyNumberFormat="1" applyFont="1" applyFill="1" applyBorder="1" applyAlignment="1">
      <alignment horizontal="right" vertical="center" shrinkToFit="1"/>
    </xf>
    <xf numFmtId="177" fontId="35" fillId="0" borderId="33" xfId="1" applyNumberFormat="1" applyFont="1" applyFill="1" applyBorder="1" applyAlignment="1">
      <alignment horizontal="right" vertical="center" shrinkToFit="1"/>
    </xf>
    <xf numFmtId="177" fontId="35" fillId="0" borderId="34" xfId="1" applyNumberFormat="1" applyFont="1" applyFill="1" applyBorder="1" applyAlignment="1">
      <alignment horizontal="right" vertical="center" shrinkToFit="1"/>
    </xf>
    <xf numFmtId="177" fontId="35" fillId="0" borderId="35" xfId="1" applyNumberFormat="1" applyFont="1" applyFill="1" applyBorder="1" applyAlignment="1">
      <alignment horizontal="right" vertical="center" shrinkToFit="1"/>
    </xf>
    <xf numFmtId="177" fontId="35" fillId="0" borderId="4" xfId="0" applyNumberFormat="1" applyFont="1" applyFill="1" applyBorder="1" applyAlignment="1">
      <alignment horizontal="right" vertical="center" shrinkToFit="1"/>
    </xf>
    <xf numFmtId="177" fontId="35" fillId="0" borderId="7" xfId="0" applyNumberFormat="1" applyFont="1" applyFill="1" applyBorder="1" applyAlignment="1">
      <alignment horizontal="right" vertical="center" shrinkToFit="1"/>
    </xf>
    <xf numFmtId="180" fontId="35" fillId="0" borderId="55" xfId="0" applyNumberFormat="1" applyFont="1" applyBorder="1">
      <alignment vertical="center"/>
    </xf>
    <xf numFmtId="0" fontId="35" fillId="0" borderId="57" xfId="0" applyFont="1" applyBorder="1">
      <alignment vertical="center"/>
    </xf>
    <xf numFmtId="179" fontId="35" fillId="0" borderId="58" xfId="0" applyNumberFormat="1" applyFont="1" applyBorder="1">
      <alignment vertical="center"/>
    </xf>
    <xf numFmtId="179" fontId="35" fillId="0" borderId="59" xfId="0" applyNumberFormat="1" applyFont="1" applyBorder="1">
      <alignment vertical="center"/>
    </xf>
    <xf numFmtId="179" fontId="35" fillId="0" borderId="55" xfId="0" applyNumberFormat="1" applyFont="1" applyBorder="1">
      <alignment vertical="center"/>
    </xf>
    <xf numFmtId="180" fontId="34" fillId="0" borderId="0" xfId="0" applyNumberFormat="1" applyFont="1" applyFill="1">
      <alignment vertical="center"/>
    </xf>
    <xf numFmtId="180" fontId="35" fillId="0" borderId="59" xfId="0" applyNumberFormat="1" applyFont="1" applyFill="1" applyBorder="1" applyAlignment="1">
      <alignment vertical="center" shrinkToFit="1"/>
    </xf>
    <xf numFmtId="180" fontId="35" fillId="0" borderId="55" xfId="0" applyNumberFormat="1" applyFont="1" applyFill="1" applyBorder="1">
      <alignment vertical="center"/>
    </xf>
    <xf numFmtId="0" fontId="35" fillId="0" borderId="19" xfId="0" applyFont="1" applyFill="1" applyBorder="1" applyAlignment="1">
      <alignment vertical="center" shrinkToFit="1"/>
    </xf>
    <xf numFmtId="179" fontId="35" fillId="0" borderId="25" xfId="0" applyNumberFormat="1" applyFont="1" applyFill="1" applyBorder="1" applyAlignment="1">
      <alignment vertical="center" shrinkToFit="1"/>
    </xf>
    <xf numFmtId="179" fontId="35" fillId="0" borderId="55" xfId="0" applyNumberFormat="1" applyFont="1" applyFill="1" applyBorder="1" applyAlignment="1">
      <alignment vertical="center" shrinkToFit="1"/>
    </xf>
    <xf numFmtId="0" fontId="44" fillId="27" borderId="4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 wrapText="1"/>
    </xf>
    <xf numFmtId="0" fontId="35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/>
    </xf>
    <xf numFmtId="0" fontId="35" fillId="27" borderId="20" xfId="0" applyFont="1" applyFill="1" applyBorder="1" applyAlignment="1">
      <alignment horizontal="center" vertical="center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37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9" fillId="0" borderId="4" xfId="2" applyNumberFormat="1" applyFont="1" applyFill="1" applyBorder="1" applyAlignment="1">
      <alignment horizontal="center" vertical="center" wrapText="1" shrinkToFit="1"/>
    </xf>
    <xf numFmtId="0" fontId="39" fillId="0" borderId="21" xfId="2" applyNumberFormat="1" applyFont="1" applyFill="1" applyBorder="1" applyAlignment="1">
      <alignment horizontal="center" vertical="center" wrapText="1" shrinkToFit="1"/>
    </xf>
    <xf numFmtId="0" fontId="35" fillId="27" borderId="4" xfId="0" applyFont="1" applyFill="1" applyBorder="1" applyAlignment="1">
      <alignment vertical="center"/>
    </xf>
    <xf numFmtId="0" fontId="35" fillId="27" borderId="21" xfId="0" applyFont="1" applyFill="1" applyBorder="1" applyAlignment="1">
      <alignment vertical="center"/>
    </xf>
    <xf numFmtId="0" fontId="35" fillId="27" borderId="29" xfId="0" applyFont="1" applyFill="1" applyBorder="1" applyAlignment="1">
      <alignment horizontal="center" vertical="center" shrinkToFit="1"/>
    </xf>
    <xf numFmtId="0" fontId="35" fillId="27" borderId="46" xfId="0" applyFont="1" applyFill="1" applyBorder="1" applyAlignment="1">
      <alignment horizontal="center" vertical="center" shrinkToFit="1"/>
    </xf>
    <xf numFmtId="0" fontId="39" fillId="27" borderId="4" xfId="2" applyNumberFormat="1" applyFont="1" applyFill="1" applyBorder="1" applyAlignment="1">
      <alignment horizontal="center" vertical="center" wrapText="1" shrinkToFit="1"/>
    </xf>
    <xf numFmtId="0" fontId="39" fillId="27" borderId="21" xfId="2" applyNumberFormat="1" applyFont="1" applyFill="1" applyBorder="1" applyAlignment="1">
      <alignment horizontal="center" vertical="center" wrapText="1" shrinkToFit="1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0"/>
  <tableStyles count="0" defaultTableStyle="TableStyleMedium2" defaultPivotStyle="PivotStyleLight16"/>
  <colors>
    <mruColors>
      <color rgb="FFFFC000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6326285553427E-2"/>
          <c:y val="0.12657270606186607"/>
          <c:w val="0.82809332763329868"/>
          <c:h val="0.74849846101504525"/>
        </c:manualLayout>
      </c:layout>
      <c:barChart>
        <c:barDir val="col"/>
        <c:grouping val="clustered"/>
        <c:varyColors val="0"/>
        <c:ser>
          <c:idx val="0"/>
          <c:order val="0"/>
          <c:tx>
            <c:v>医療費</c:v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0.36390101949736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7-44DB-8896-402F24689137}"/>
                </c:ext>
              </c:extLst>
            </c:dLbl>
            <c:dLbl>
              <c:idx val="3"/>
              <c:layout>
                <c:manualLayout>
                  <c:x val="0"/>
                  <c:y val="0.381411556744850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8-4191-8119-FF74F3D7AF3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医療費!$H$6:$H$12</c:f>
              <c:numCache>
                <c:formatCode>#,##0_ </c:formatCode>
                <c:ptCount val="7"/>
                <c:pt idx="0">
                  <c:v>7461011630</c:v>
                </c:pt>
                <c:pt idx="1">
                  <c:v>15806431170</c:v>
                </c:pt>
                <c:pt idx="2">
                  <c:v>347029320760</c:v>
                </c:pt>
                <c:pt idx="3">
                  <c:v>330979384760</c:v>
                </c:pt>
                <c:pt idx="4">
                  <c:v>243197566840</c:v>
                </c:pt>
                <c:pt idx="5">
                  <c:v>118968157530</c:v>
                </c:pt>
                <c:pt idx="6">
                  <c:v>42179076640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v>患者割合</c:v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dLbl>
              <c:idx val="2"/>
              <c:layout>
                <c:manualLayout>
                  <c:x val="-3.4797561600754069E-2"/>
                  <c:y val="2.690237735511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0-40DE-A6DB-31AA22C22E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医療費!$N$6:$N$12</c:f>
              <c:numCache>
                <c:formatCode>0.0%</c:formatCode>
                <c:ptCount val="7"/>
                <c:pt idx="0">
                  <c:v>0.96390866683034615</c:v>
                </c:pt>
                <c:pt idx="1">
                  <c:v>0.97028862478777589</c:v>
                </c:pt>
                <c:pt idx="2">
                  <c:v>0.93967967704949362</c:v>
                </c:pt>
                <c:pt idx="3">
                  <c:v>0.96263485346221089</c:v>
                </c:pt>
                <c:pt idx="4">
                  <c:v>0.9640465387663395</c:v>
                </c:pt>
                <c:pt idx="5">
                  <c:v>0.95358542227257703</c:v>
                </c:pt>
                <c:pt idx="6">
                  <c:v>0.92403166004891002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</a:t>
                </a:r>
                <a:r>
                  <a:rPr lang="ja-JP"/>
                  <a:t>％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4972288108550174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2"/>
              <c:layout>
                <c:manualLayout>
                  <c:x val="1.7009274072306917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C-485F-B915-9080C243ADB0}"/>
                </c:ext>
              </c:extLst>
            </c:dLbl>
            <c:dLbl>
              <c:idx val="23"/>
              <c:layout>
                <c:manualLayout>
                  <c:x val="6.8037096289232657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C-485F-B915-9080C243ADB0}"/>
                </c:ext>
              </c:extLst>
            </c:dLbl>
            <c:dLbl>
              <c:idx val="24"/>
              <c:layout>
                <c:manualLayout>
                  <c:x val="6.80370962892326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C-485F-B915-9080C243ADB0}"/>
                </c:ext>
              </c:extLst>
            </c:dLbl>
            <c:dLbl>
              <c:idx val="25"/>
              <c:layout>
                <c:manualLayout>
                  <c:x val="6.8037096289232657E-3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C-485F-B915-9080C243ADB0}"/>
                </c:ext>
              </c:extLst>
            </c:dLbl>
            <c:dLbl>
              <c:idx val="26"/>
              <c:layout>
                <c:manualLayout>
                  <c:x val="1.02055644433848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C-485F-B915-9080C243ADB0}"/>
                </c:ext>
              </c:extLst>
            </c:dLbl>
            <c:dLbl>
              <c:idx val="27"/>
              <c:layout>
                <c:manualLayout>
                  <c:x val="1.02055644433848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CC-485F-B915-9080C243ADB0}"/>
                </c:ext>
              </c:extLst>
            </c:dLbl>
            <c:dLbl>
              <c:idx val="28"/>
              <c:layout>
                <c:manualLayout>
                  <c:x val="1.02055644433848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CC-485F-B915-9080C243ADB0}"/>
                </c:ext>
              </c:extLst>
            </c:dLbl>
            <c:dLbl>
              <c:idx val="29"/>
              <c:layout>
                <c:manualLayout>
                  <c:x val="8.5046370361539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C-485F-B915-9080C243ADB0}"/>
                </c:ext>
              </c:extLst>
            </c:dLbl>
            <c:dLbl>
              <c:idx val="30"/>
              <c:layout>
                <c:manualLayout>
                  <c:x val="1.1906491850615715E-2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CC-485F-B915-9080C243ADB0}"/>
                </c:ext>
              </c:extLst>
            </c:dLbl>
            <c:dLbl>
              <c:idx val="31"/>
              <c:layout>
                <c:manualLayout>
                  <c:x val="1.19064918506157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CC-485F-B915-9080C243ADB0}"/>
                </c:ext>
              </c:extLst>
            </c:dLbl>
            <c:dLbl>
              <c:idx val="32"/>
              <c:layout>
                <c:manualLayout>
                  <c:x val="1.1906491850615715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C-485F-B915-9080C243ADB0}"/>
                </c:ext>
              </c:extLst>
            </c:dLbl>
            <c:dLbl>
              <c:idx val="33"/>
              <c:layout>
                <c:manualLayout>
                  <c:x val="1.02055644433848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C-485F-B915-9080C243ADB0}"/>
                </c:ext>
              </c:extLst>
            </c:dLbl>
            <c:dLbl>
              <c:idx val="34"/>
              <c:layout>
                <c:manualLayout>
                  <c:x val="1.36074192578465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C-485F-B915-9080C243ADB0}"/>
                </c:ext>
              </c:extLst>
            </c:dLbl>
            <c:dLbl>
              <c:idx val="35"/>
              <c:layout>
                <c:manualLayout>
                  <c:x val="1.3607419257846531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C-485F-B915-9080C243ADB0}"/>
                </c:ext>
              </c:extLst>
            </c:dLbl>
            <c:dLbl>
              <c:idx val="36"/>
              <c:layout>
                <c:manualLayout>
                  <c:x val="1.7009274072308164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C-485F-B915-9080C243ADB0}"/>
                </c:ext>
              </c:extLst>
            </c:dLbl>
            <c:dLbl>
              <c:idx val="37"/>
              <c:layout>
                <c:manualLayout>
                  <c:x val="2.0411128886769672E-2"/>
                  <c:y val="4.109381883214654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CC-485F-B915-9080C243ADB0}"/>
                </c:ext>
              </c:extLst>
            </c:dLbl>
            <c:dLbl>
              <c:idx val="38"/>
              <c:layout>
                <c:manualLayout>
                  <c:x val="2.0411128886769672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CC-485F-B915-9080C243ADB0}"/>
                </c:ext>
              </c:extLst>
            </c:dLbl>
            <c:dLbl>
              <c:idx val="39"/>
              <c:layout>
                <c:manualLayout>
                  <c:x val="2.2112056294000614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CC-485F-B915-9080C243ADB0}"/>
                </c:ext>
              </c:extLst>
            </c:dLbl>
            <c:dLbl>
              <c:idx val="40"/>
              <c:layout>
                <c:manualLayout>
                  <c:x val="2.2112056294000614E-2"/>
                  <c:y val="1.64375275405129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CC-485F-B915-9080C243ADB0}"/>
                </c:ext>
              </c:extLst>
            </c:dLbl>
            <c:dLbl>
              <c:idx val="41"/>
              <c:layout>
                <c:manualLayout>
                  <c:x val="2.2112056294000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CC-485F-B915-9080C243ADB0}"/>
                </c:ext>
              </c:extLst>
            </c:dLbl>
            <c:dLbl>
              <c:idx val="42"/>
              <c:layout>
                <c:manualLayout>
                  <c:x val="2.2112056294000614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CC-485F-B915-9080C243ADB0}"/>
                </c:ext>
              </c:extLst>
            </c:dLbl>
            <c:dLbl>
              <c:idx val="43"/>
              <c:layout>
                <c:manualLayout>
                  <c:x val="-6.803709628923265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CC-485F-B915-9080C243ADB0}"/>
                </c:ext>
              </c:extLst>
            </c:dLbl>
            <c:dLbl>
              <c:idx val="44"/>
              <c:layout>
                <c:manualLayout>
                  <c:x val="-6.8037096289232657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CC-485F-B915-9080C243ADB0}"/>
                </c:ext>
              </c:extLst>
            </c:dLbl>
            <c:dLbl>
              <c:idx val="45"/>
              <c:layout>
                <c:manualLayout>
                  <c:x val="-5.1027822216924493E-3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CC-485F-B915-9080C243ADB0}"/>
                </c:ext>
              </c:extLst>
            </c:dLbl>
            <c:dLbl>
              <c:idx val="46"/>
              <c:layout>
                <c:manualLayout>
                  <c:x val="-3.40185481446175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CC-485F-B915-9080C243ADB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市区町村別_医療費!$X$6:$X$79</c:f>
              <c:strCache>
                <c:ptCount val="74"/>
                <c:pt idx="0">
                  <c:v>柏原市</c:v>
                </c:pt>
                <c:pt idx="1">
                  <c:v>泉大津市</c:v>
                </c:pt>
                <c:pt idx="2">
                  <c:v>住吉区</c:v>
                </c:pt>
                <c:pt idx="3">
                  <c:v>吹田市</c:v>
                </c:pt>
                <c:pt idx="4">
                  <c:v>阿倍野区</c:v>
                </c:pt>
                <c:pt idx="5">
                  <c:v>住之江区</c:v>
                </c:pt>
                <c:pt idx="6">
                  <c:v>豊中市</c:v>
                </c:pt>
                <c:pt idx="7">
                  <c:v>島本町</c:v>
                </c:pt>
                <c:pt idx="8">
                  <c:v>高槻市</c:v>
                </c:pt>
                <c:pt idx="9">
                  <c:v>淀川区</c:v>
                </c:pt>
                <c:pt idx="10">
                  <c:v>大阪市</c:v>
                </c:pt>
                <c:pt idx="11">
                  <c:v>鶴見区</c:v>
                </c:pt>
                <c:pt idx="12">
                  <c:v>松原市</c:v>
                </c:pt>
                <c:pt idx="13">
                  <c:v>河内長野市</c:v>
                </c:pt>
                <c:pt idx="14">
                  <c:v>東住吉区</c:v>
                </c:pt>
                <c:pt idx="15">
                  <c:v>平野区</c:v>
                </c:pt>
                <c:pt idx="16">
                  <c:v>高石市</c:v>
                </c:pt>
                <c:pt idx="17">
                  <c:v>都島区</c:v>
                </c:pt>
                <c:pt idx="18">
                  <c:v>東淀川区</c:v>
                </c:pt>
                <c:pt idx="19">
                  <c:v>北区</c:v>
                </c:pt>
                <c:pt idx="20">
                  <c:v>熊取町</c:v>
                </c:pt>
                <c:pt idx="21">
                  <c:v>八尾市</c:v>
                </c:pt>
                <c:pt idx="22">
                  <c:v>箕面市</c:v>
                </c:pt>
                <c:pt idx="23">
                  <c:v>生野区</c:v>
                </c:pt>
                <c:pt idx="24">
                  <c:v>東成区</c:v>
                </c:pt>
                <c:pt idx="25">
                  <c:v>堺市北区</c:v>
                </c:pt>
                <c:pt idx="26">
                  <c:v>池田市</c:v>
                </c:pt>
                <c:pt idx="27">
                  <c:v>茨木市</c:v>
                </c:pt>
                <c:pt idx="28">
                  <c:v>中央区</c:v>
                </c:pt>
                <c:pt idx="29">
                  <c:v>天王寺区</c:v>
                </c:pt>
                <c:pt idx="30">
                  <c:v>西淀川区</c:v>
                </c:pt>
                <c:pt idx="31">
                  <c:v>藤井寺市</c:v>
                </c:pt>
                <c:pt idx="32">
                  <c:v>西成区</c:v>
                </c:pt>
                <c:pt idx="33">
                  <c:v>東大阪市</c:v>
                </c:pt>
                <c:pt idx="34">
                  <c:v>港区</c:v>
                </c:pt>
                <c:pt idx="35">
                  <c:v>忠岡町</c:v>
                </c:pt>
                <c:pt idx="36">
                  <c:v>堺市西区</c:v>
                </c:pt>
                <c:pt idx="37">
                  <c:v>城東区</c:v>
                </c:pt>
                <c:pt idx="38">
                  <c:v>寝屋川市</c:v>
                </c:pt>
                <c:pt idx="39">
                  <c:v>田尻町</c:v>
                </c:pt>
                <c:pt idx="40">
                  <c:v>守口市</c:v>
                </c:pt>
                <c:pt idx="41">
                  <c:v>交野市</c:v>
                </c:pt>
                <c:pt idx="42">
                  <c:v>豊能町</c:v>
                </c:pt>
                <c:pt idx="43">
                  <c:v>泉佐野市</c:v>
                </c:pt>
                <c:pt idx="44">
                  <c:v>羽曳野市</c:v>
                </c:pt>
                <c:pt idx="45">
                  <c:v>岬町</c:v>
                </c:pt>
                <c:pt idx="46">
                  <c:v>福島区</c:v>
                </c:pt>
                <c:pt idx="47">
                  <c:v>堺市</c:v>
                </c:pt>
                <c:pt idx="48">
                  <c:v>此花区</c:v>
                </c:pt>
                <c:pt idx="49">
                  <c:v>門真市</c:v>
                </c:pt>
                <c:pt idx="50">
                  <c:v>枚方市</c:v>
                </c:pt>
                <c:pt idx="51">
                  <c:v>四條畷市</c:v>
                </c:pt>
                <c:pt idx="52">
                  <c:v>大正区</c:v>
                </c:pt>
                <c:pt idx="53">
                  <c:v>旭区</c:v>
                </c:pt>
                <c:pt idx="54">
                  <c:v>摂津市</c:v>
                </c:pt>
                <c:pt idx="55">
                  <c:v>貝塚市</c:v>
                </c:pt>
                <c:pt idx="56">
                  <c:v>堺市南区</c:v>
                </c:pt>
                <c:pt idx="57">
                  <c:v>浪速区</c:v>
                </c:pt>
                <c:pt idx="58">
                  <c:v>堺市東区</c:v>
                </c:pt>
                <c:pt idx="59">
                  <c:v>和泉市</c:v>
                </c:pt>
                <c:pt idx="60">
                  <c:v>堺市堺区</c:v>
                </c:pt>
                <c:pt idx="61">
                  <c:v>阪南市</c:v>
                </c:pt>
                <c:pt idx="62">
                  <c:v>大阪狭山市</c:v>
                </c:pt>
                <c:pt idx="63">
                  <c:v>西区</c:v>
                </c:pt>
                <c:pt idx="64">
                  <c:v>泉南市</c:v>
                </c:pt>
                <c:pt idx="65">
                  <c:v>堺市美原区</c:v>
                </c:pt>
                <c:pt idx="66">
                  <c:v>岸和田市</c:v>
                </c:pt>
                <c:pt idx="67">
                  <c:v>堺市中区</c:v>
                </c:pt>
                <c:pt idx="68">
                  <c:v>河南町</c:v>
                </c:pt>
                <c:pt idx="69">
                  <c:v>大東市</c:v>
                </c:pt>
                <c:pt idx="70">
                  <c:v>富田林市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市区町村別_医療費!$Z$6:$Z$79</c:f>
              <c:numCache>
                <c:formatCode>#,##0.0_ </c:formatCode>
                <c:ptCount val="74"/>
                <c:pt idx="0">
                  <c:v>28.3</c:v>
                </c:pt>
                <c:pt idx="1">
                  <c:v>27.9</c:v>
                </c:pt>
                <c:pt idx="2">
                  <c:v>27.7</c:v>
                </c:pt>
                <c:pt idx="3">
                  <c:v>27.6</c:v>
                </c:pt>
                <c:pt idx="4">
                  <c:v>27.3</c:v>
                </c:pt>
                <c:pt idx="5">
                  <c:v>27.3</c:v>
                </c:pt>
                <c:pt idx="6">
                  <c:v>27</c:v>
                </c:pt>
                <c:pt idx="7">
                  <c:v>26.6</c:v>
                </c:pt>
                <c:pt idx="8">
                  <c:v>26.6</c:v>
                </c:pt>
                <c:pt idx="9">
                  <c:v>26.6</c:v>
                </c:pt>
                <c:pt idx="10">
                  <c:v>26.5</c:v>
                </c:pt>
                <c:pt idx="11">
                  <c:v>26.5</c:v>
                </c:pt>
                <c:pt idx="12">
                  <c:v>26.3</c:v>
                </c:pt>
                <c:pt idx="13">
                  <c:v>26.3</c:v>
                </c:pt>
                <c:pt idx="14">
                  <c:v>26.2</c:v>
                </c:pt>
                <c:pt idx="15">
                  <c:v>26.1</c:v>
                </c:pt>
                <c:pt idx="16">
                  <c:v>26</c:v>
                </c:pt>
                <c:pt idx="17">
                  <c:v>25.9</c:v>
                </c:pt>
                <c:pt idx="18">
                  <c:v>25.9</c:v>
                </c:pt>
                <c:pt idx="19">
                  <c:v>25.9</c:v>
                </c:pt>
                <c:pt idx="20">
                  <c:v>25.9</c:v>
                </c:pt>
                <c:pt idx="21">
                  <c:v>25.9</c:v>
                </c:pt>
                <c:pt idx="22">
                  <c:v>25.8</c:v>
                </c:pt>
                <c:pt idx="23">
                  <c:v>25.6</c:v>
                </c:pt>
                <c:pt idx="24">
                  <c:v>25.6</c:v>
                </c:pt>
                <c:pt idx="25">
                  <c:v>25.6</c:v>
                </c:pt>
                <c:pt idx="26">
                  <c:v>25.5</c:v>
                </c:pt>
                <c:pt idx="27">
                  <c:v>25.5</c:v>
                </c:pt>
                <c:pt idx="28">
                  <c:v>25.5</c:v>
                </c:pt>
                <c:pt idx="29">
                  <c:v>25.5</c:v>
                </c:pt>
                <c:pt idx="30">
                  <c:v>25.4</c:v>
                </c:pt>
                <c:pt idx="31">
                  <c:v>25.4</c:v>
                </c:pt>
                <c:pt idx="32">
                  <c:v>25.4</c:v>
                </c:pt>
                <c:pt idx="33">
                  <c:v>25.4</c:v>
                </c:pt>
                <c:pt idx="34">
                  <c:v>25.3</c:v>
                </c:pt>
                <c:pt idx="35">
                  <c:v>25.3</c:v>
                </c:pt>
                <c:pt idx="36">
                  <c:v>25.2</c:v>
                </c:pt>
                <c:pt idx="37">
                  <c:v>25.1</c:v>
                </c:pt>
                <c:pt idx="38">
                  <c:v>25.1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24.9</c:v>
                </c:pt>
                <c:pt idx="44">
                  <c:v>24.9</c:v>
                </c:pt>
                <c:pt idx="45">
                  <c:v>24.8</c:v>
                </c:pt>
                <c:pt idx="46">
                  <c:v>24.7</c:v>
                </c:pt>
                <c:pt idx="47">
                  <c:v>24.6</c:v>
                </c:pt>
                <c:pt idx="48">
                  <c:v>24.6</c:v>
                </c:pt>
                <c:pt idx="49">
                  <c:v>24.6</c:v>
                </c:pt>
                <c:pt idx="50">
                  <c:v>24.5</c:v>
                </c:pt>
                <c:pt idx="51">
                  <c:v>24.4</c:v>
                </c:pt>
                <c:pt idx="52">
                  <c:v>24.4</c:v>
                </c:pt>
                <c:pt idx="53">
                  <c:v>24.3</c:v>
                </c:pt>
                <c:pt idx="54">
                  <c:v>24.3</c:v>
                </c:pt>
                <c:pt idx="55">
                  <c:v>24.1</c:v>
                </c:pt>
                <c:pt idx="56">
                  <c:v>24</c:v>
                </c:pt>
                <c:pt idx="57">
                  <c:v>23.9</c:v>
                </c:pt>
                <c:pt idx="58">
                  <c:v>23.7</c:v>
                </c:pt>
                <c:pt idx="59">
                  <c:v>23.7</c:v>
                </c:pt>
                <c:pt idx="60">
                  <c:v>23.6</c:v>
                </c:pt>
                <c:pt idx="61">
                  <c:v>23.4</c:v>
                </c:pt>
                <c:pt idx="62">
                  <c:v>23.2</c:v>
                </c:pt>
                <c:pt idx="63">
                  <c:v>23.1</c:v>
                </c:pt>
                <c:pt idx="64">
                  <c:v>23</c:v>
                </c:pt>
                <c:pt idx="65">
                  <c:v>23</c:v>
                </c:pt>
                <c:pt idx="66">
                  <c:v>22.9</c:v>
                </c:pt>
                <c:pt idx="67">
                  <c:v>22.9</c:v>
                </c:pt>
                <c:pt idx="68">
                  <c:v>22.4</c:v>
                </c:pt>
                <c:pt idx="69">
                  <c:v>22.3</c:v>
                </c:pt>
                <c:pt idx="70">
                  <c:v>22.2</c:v>
                </c:pt>
                <c:pt idx="71">
                  <c:v>20.9</c:v>
                </c:pt>
                <c:pt idx="72">
                  <c:v>20.6</c:v>
                </c:pt>
                <c:pt idx="7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438328992843394"/>
                  <c:y val="-0.8758428342242473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9-4AFE-804D-9E54E95545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市区町村別_医療費!$AH$6:$AH$79</c:f>
              <c:numCache>
                <c:formatCode>General</c:formatCode>
                <c:ptCount val="74"/>
                <c:pt idx="0">
                  <c:v>26.1</c:v>
                </c:pt>
                <c:pt idx="1">
                  <c:v>26.1</c:v>
                </c:pt>
                <c:pt idx="2">
                  <c:v>26.1</c:v>
                </c:pt>
                <c:pt idx="3">
                  <c:v>26.1</c:v>
                </c:pt>
                <c:pt idx="4">
                  <c:v>26.1</c:v>
                </c:pt>
                <c:pt idx="5">
                  <c:v>26.1</c:v>
                </c:pt>
                <c:pt idx="6">
                  <c:v>26.1</c:v>
                </c:pt>
                <c:pt idx="7">
                  <c:v>26.1</c:v>
                </c:pt>
                <c:pt idx="8">
                  <c:v>26.1</c:v>
                </c:pt>
                <c:pt idx="9">
                  <c:v>26.1</c:v>
                </c:pt>
                <c:pt idx="10">
                  <c:v>26.1</c:v>
                </c:pt>
                <c:pt idx="11">
                  <c:v>26.1</c:v>
                </c:pt>
                <c:pt idx="12">
                  <c:v>26.1</c:v>
                </c:pt>
                <c:pt idx="13">
                  <c:v>26.1</c:v>
                </c:pt>
                <c:pt idx="14">
                  <c:v>26.1</c:v>
                </c:pt>
                <c:pt idx="15">
                  <c:v>26.1</c:v>
                </c:pt>
                <c:pt idx="16">
                  <c:v>26.1</c:v>
                </c:pt>
                <c:pt idx="17">
                  <c:v>26.1</c:v>
                </c:pt>
                <c:pt idx="18">
                  <c:v>26.1</c:v>
                </c:pt>
                <c:pt idx="19">
                  <c:v>26.1</c:v>
                </c:pt>
                <c:pt idx="20">
                  <c:v>26.1</c:v>
                </c:pt>
                <c:pt idx="21">
                  <c:v>26.1</c:v>
                </c:pt>
                <c:pt idx="22">
                  <c:v>26.1</c:v>
                </c:pt>
                <c:pt idx="23">
                  <c:v>26.1</c:v>
                </c:pt>
                <c:pt idx="24">
                  <c:v>26.1</c:v>
                </c:pt>
                <c:pt idx="25">
                  <c:v>26.1</c:v>
                </c:pt>
                <c:pt idx="26">
                  <c:v>26.1</c:v>
                </c:pt>
                <c:pt idx="27">
                  <c:v>26.1</c:v>
                </c:pt>
                <c:pt idx="28">
                  <c:v>26.1</c:v>
                </c:pt>
                <c:pt idx="29">
                  <c:v>26.1</c:v>
                </c:pt>
                <c:pt idx="30">
                  <c:v>26.1</c:v>
                </c:pt>
                <c:pt idx="31">
                  <c:v>26.1</c:v>
                </c:pt>
                <c:pt idx="32">
                  <c:v>26.1</c:v>
                </c:pt>
                <c:pt idx="33">
                  <c:v>26.1</c:v>
                </c:pt>
                <c:pt idx="34">
                  <c:v>26.1</c:v>
                </c:pt>
                <c:pt idx="35">
                  <c:v>26.1</c:v>
                </c:pt>
                <c:pt idx="36">
                  <c:v>26.1</c:v>
                </c:pt>
                <c:pt idx="37">
                  <c:v>26.1</c:v>
                </c:pt>
                <c:pt idx="38">
                  <c:v>26.1</c:v>
                </c:pt>
                <c:pt idx="39">
                  <c:v>26.1</c:v>
                </c:pt>
                <c:pt idx="40">
                  <c:v>26.1</c:v>
                </c:pt>
                <c:pt idx="41">
                  <c:v>26.1</c:v>
                </c:pt>
                <c:pt idx="42">
                  <c:v>26.1</c:v>
                </c:pt>
                <c:pt idx="43">
                  <c:v>26.1</c:v>
                </c:pt>
                <c:pt idx="44">
                  <c:v>26.1</c:v>
                </c:pt>
                <c:pt idx="45">
                  <c:v>26.1</c:v>
                </c:pt>
                <c:pt idx="46">
                  <c:v>26.1</c:v>
                </c:pt>
                <c:pt idx="47">
                  <c:v>26.1</c:v>
                </c:pt>
                <c:pt idx="48">
                  <c:v>26.1</c:v>
                </c:pt>
                <c:pt idx="49">
                  <c:v>26.1</c:v>
                </c:pt>
                <c:pt idx="50">
                  <c:v>26.1</c:v>
                </c:pt>
                <c:pt idx="51">
                  <c:v>26.1</c:v>
                </c:pt>
                <c:pt idx="52">
                  <c:v>26.1</c:v>
                </c:pt>
                <c:pt idx="53">
                  <c:v>26.1</c:v>
                </c:pt>
                <c:pt idx="54">
                  <c:v>26.1</c:v>
                </c:pt>
                <c:pt idx="55">
                  <c:v>26.1</c:v>
                </c:pt>
                <c:pt idx="56">
                  <c:v>26.1</c:v>
                </c:pt>
                <c:pt idx="57">
                  <c:v>26.1</c:v>
                </c:pt>
                <c:pt idx="58">
                  <c:v>26.1</c:v>
                </c:pt>
                <c:pt idx="59">
                  <c:v>26.1</c:v>
                </c:pt>
                <c:pt idx="60">
                  <c:v>26.1</c:v>
                </c:pt>
                <c:pt idx="61">
                  <c:v>26.1</c:v>
                </c:pt>
                <c:pt idx="62">
                  <c:v>26.1</c:v>
                </c:pt>
                <c:pt idx="63">
                  <c:v>26.1</c:v>
                </c:pt>
                <c:pt idx="64">
                  <c:v>26.1</c:v>
                </c:pt>
                <c:pt idx="65">
                  <c:v>26.1</c:v>
                </c:pt>
                <c:pt idx="66">
                  <c:v>26.1</c:v>
                </c:pt>
                <c:pt idx="67">
                  <c:v>26.1</c:v>
                </c:pt>
                <c:pt idx="68">
                  <c:v>26.1</c:v>
                </c:pt>
                <c:pt idx="69">
                  <c:v>26.1</c:v>
                </c:pt>
                <c:pt idx="70">
                  <c:v>26.1</c:v>
                </c:pt>
                <c:pt idx="71">
                  <c:v>26.1</c:v>
                </c:pt>
                <c:pt idx="72">
                  <c:v>26.1</c:v>
                </c:pt>
                <c:pt idx="73">
                  <c:v>26.1</c:v>
                </c:pt>
              </c:numCache>
            </c:numRef>
          </c:xVal>
          <c:yVal>
            <c:numRef>
              <c:f>市区町村別_医療費!$AJ$6:$AJ$79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6763285024"/>
          <c:y val="7.2842319315843618E-2"/>
          <c:w val="0.79858671497584544"/>
          <c:h val="0.89467488104423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市区町村別_医療費!$AA$4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7"/>
              <c:layout>
                <c:manualLayout>
                  <c:x val="8.49380153129196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C-4AAE-95F2-751FB556F6BE}"/>
                </c:ext>
              </c:extLst>
            </c:dLbl>
            <c:dLbl>
              <c:idx val="8"/>
              <c:layout>
                <c:manualLayout>
                  <c:x val="8.4938015312919675E-3"/>
                  <c:y val="3.827559629720337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C-4AAE-95F2-751FB556F6BE}"/>
                </c:ext>
              </c:extLst>
            </c:dLbl>
            <c:dLbl>
              <c:idx val="9"/>
              <c:layout>
                <c:manualLayout>
                  <c:x val="1.5288842756325541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C-4AAE-95F2-751FB556F6BE}"/>
                </c:ext>
              </c:extLst>
            </c:dLbl>
            <c:dLbl>
              <c:idx val="10"/>
              <c:layout>
                <c:manualLayout>
                  <c:x val="1.86863633688423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C-4AAE-95F2-751FB556F6BE}"/>
                </c:ext>
              </c:extLst>
            </c:dLbl>
            <c:dLbl>
              <c:idx val="11"/>
              <c:layout>
                <c:manualLayout>
                  <c:x val="1.8686363368842329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C-4AAE-95F2-751FB556F6BE}"/>
                </c:ext>
              </c:extLst>
            </c:dLbl>
            <c:dLbl>
              <c:idx val="12"/>
              <c:layout>
                <c:manualLayout>
                  <c:x val="2.5481404593875902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C-4AAE-95F2-751FB556F6BE}"/>
                </c:ext>
              </c:extLst>
            </c:dLbl>
            <c:dLbl>
              <c:idx val="13"/>
              <c:layout>
                <c:manualLayout>
                  <c:x val="2.5481404593875902E-2"/>
                  <c:y val="8.219621720396919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C-4AAE-95F2-751FB556F6BE}"/>
                </c:ext>
              </c:extLst>
            </c:dLbl>
            <c:dLbl>
              <c:idx val="14"/>
              <c:layout>
                <c:manualLayout>
                  <c:x val="2.54814045938759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C-4AAE-95F2-751FB556F6BE}"/>
                </c:ext>
              </c:extLst>
            </c:dLbl>
            <c:dLbl>
              <c:idx val="15"/>
              <c:layout>
                <c:manualLayout>
                  <c:x val="2.5481404593875902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0C-4AAE-95F2-751FB556F6BE}"/>
                </c:ext>
              </c:extLst>
            </c:dLbl>
            <c:dLbl>
              <c:idx val="16"/>
              <c:layout>
                <c:manualLayout>
                  <c:x val="-8.4938015312919675E-3"/>
                  <c:y val="1.6439243436966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C-4AAE-95F2-751FB556F6BE}"/>
                </c:ext>
              </c:extLst>
            </c:dLbl>
            <c:dLbl>
              <c:idx val="17"/>
              <c:layout>
                <c:manualLayout>
                  <c:x val="-8.4938015312919675E-3"/>
                  <c:y val="5.75373520198130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0C-4AAE-95F2-751FB556F6BE}"/>
                </c:ext>
              </c:extLst>
            </c:dLbl>
            <c:dLbl>
              <c:idx val="18"/>
              <c:layout>
                <c:manualLayout>
                  <c:x val="-6.795041225033574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C-4AAE-95F2-751FB556F6BE}"/>
                </c:ext>
              </c:extLst>
            </c:dLbl>
            <c:dLbl>
              <c:idx val="19"/>
              <c:layout>
                <c:manualLayout>
                  <c:x val="-6.7950412250335742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0C-4AAE-95F2-751FB556F6BE}"/>
                </c:ext>
              </c:extLst>
            </c:dLbl>
            <c:dLbl>
              <c:idx val="20"/>
              <c:layout>
                <c:manualLayout>
                  <c:x val="-3.3975206125167871E-3"/>
                  <c:y val="3.28784868662774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0C-4AAE-95F2-751FB556F6BE}"/>
                </c:ext>
              </c:extLst>
            </c:dLbl>
            <c:dLbl>
              <c:idx val="21"/>
              <c:layout>
                <c:manualLayout>
                  <c:x val="-3.3975206125167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0C-4AAE-95F2-751FB556F6BE}"/>
                </c:ext>
              </c:extLst>
            </c:dLbl>
            <c:dLbl>
              <c:idx val="22"/>
              <c:layout>
                <c:manualLayout>
                  <c:x val="-3.3975206125167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C-4AAE-95F2-751FB556F6BE}"/>
                </c:ext>
              </c:extLst>
            </c:dLbl>
            <c:dLbl>
              <c:idx val="23"/>
              <c:layout>
                <c:manualLayout>
                  <c:x val="-5.0962809187751808E-3"/>
                  <c:y val="8.219621724224478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C-4AAE-95F2-751FB556F6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市区町村別_医療費!$AA$6:$AA$79</c:f>
              <c:strCache>
                <c:ptCount val="74"/>
                <c:pt idx="0">
                  <c:v>島本町</c:v>
                </c:pt>
                <c:pt idx="1">
                  <c:v>交野市</c:v>
                </c:pt>
                <c:pt idx="2">
                  <c:v>熊取町</c:v>
                </c:pt>
                <c:pt idx="3">
                  <c:v>大阪狭山市</c:v>
                </c:pt>
                <c:pt idx="4">
                  <c:v>河南町</c:v>
                </c:pt>
                <c:pt idx="5">
                  <c:v>太子町</c:v>
                </c:pt>
                <c:pt idx="6">
                  <c:v>豊能町</c:v>
                </c:pt>
                <c:pt idx="7">
                  <c:v>高槻市</c:v>
                </c:pt>
                <c:pt idx="8">
                  <c:v>河内長野市</c:v>
                </c:pt>
                <c:pt idx="9">
                  <c:v>田尻町</c:v>
                </c:pt>
                <c:pt idx="10">
                  <c:v>八尾市</c:v>
                </c:pt>
                <c:pt idx="11">
                  <c:v>柏原市</c:v>
                </c:pt>
                <c:pt idx="12">
                  <c:v>千早赤阪村</c:v>
                </c:pt>
                <c:pt idx="13">
                  <c:v>泉南市</c:v>
                </c:pt>
                <c:pt idx="14">
                  <c:v>東大阪市</c:v>
                </c:pt>
                <c:pt idx="15">
                  <c:v>忠岡町</c:v>
                </c:pt>
                <c:pt idx="16">
                  <c:v>能勢町</c:v>
                </c:pt>
                <c:pt idx="17">
                  <c:v>阪南市</c:v>
                </c:pt>
                <c:pt idx="18">
                  <c:v>池田市</c:v>
                </c:pt>
                <c:pt idx="19">
                  <c:v>吹田市</c:v>
                </c:pt>
                <c:pt idx="20">
                  <c:v>四條畷市</c:v>
                </c:pt>
                <c:pt idx="21">
                  <c:v>枚方市</c:v>
                </c:pt>
                <c:pt idx="22">
                  <c:v>高石市</c:v>
                </c:pt>
                <c:pt idx="23">
                  <c:v>岬町</c:v>
                </c:pt>
                <c:pt idx="24">
                  <c:v>箕面市</c:v>
                </c:pt>
                <c:pt idx="25">
                  <c:v>富田林市</c:v>
                </c:pt>
                <c:pt idx="26">
                  <c:v>和泉市</c:v>
                </c:pt>
                <c:pt idx="27">
                  <c:v>泉大津市</c:v>
                </c:pt>
                <c:pt idx="28">
                  <c:v>茨木市</c:v>
                </c:pt>
                <c:pt idx="29">
                  <c:v>松原市</c:v>
                </c:pt>
                <c:pt idx="30">
                  <c:v>羽曳野市</c:v>
                </c:pt>
                <c:pt idx="31">
                  <c:v>藤井寺市</c:v>
                </c:pt>
                <c:pt idx="32">
                  <c:v>泉佐野市</c:v>
                </c:pt>
                <c:pt idx="33">
                  <c:v>貝塚市</c:v>
                </c:pt>
                <c:pt idx="34">
                  <c:v>摂津市</c:v>
                </c:pt>
                <c:pt idx="35">
                  <c:v>寝屋川市</c:v>
                </c:pt>
                <c:pt idx="36">
                  <c:v>岸和田市</c:v>
                </c:pt>
                <c:pt idx="37">
                  <c:v>大東市</c:v>
                </c:pt>
                <c:pt idx="38">
                  <c:v>堺市</c:v>
                </c:pt>
                <c:pt idx="39">
                  <c:v>守口市</c:v>
                </c:pt>
                <c:pt idx="40">
                  <c:v>堺市美原区</c:v>
                </c:pt>
                <c:pt idx="41">
                  <c:v>大阪市</c:v>
                </c:pt>
                <c:pt idx="42">
                  <c:v>門真市</c:v>
                </c:pt>
                <c:pt idx="43">
                  <c:v>住之江区</c:v>
                </c:pt>
                <c:pt idx="44">
                  <c:v>豊中市</c:v>
                </c:pt>
                <c:pt idx="45">
                  <c:v>鶴見区</c:v>
                </c:pt>
                <c:pt idx="46">
                  <c:v>平野区</c:v>
                </c:pt>
                <c:pt idx="47">
                  <c:v>堺市北区</c:v>
                </c:pt>
                <c:pt idx="48">
                  <c:v>西淀川区</c:v>
                </c:pt>
                <c:pt idx="49">
                  <c:v>堺市南区</c:v>
                </c:pt>
                <c:pt idx="50">
                  <c:v>淀川区</c:v>
                </c:pt>
                <c:pt idx="51">
                  <c:v>堺市東区</c:v>
                </c:pt>
                <c:pt idx="52">
                  <c:v>大正区</c:v>
                </c:pt>
                <c:pt idx="53">
                  <c:v>此花区</c:v>
                </c:pt>
                <c:pt idx="54">
                  <c:v>堺市西区</c:v>
                </c:pt>
                <c:pt idx="55">
                  <c:v>東住吉区</c:v>
                </c:pt>
                <c:pt idx="56">
                  <c:v>港区</c:v>
                </c:pt>
                <c:pt idx="57">
                  <c:v>北区</c:v>
                </c:pt>
                <c:pt idx="58">
                  <c:v>城東区</c:v>
                </c:pt>
                <c:pt idx="59">
                  <c:v>生野区</c:v>
                </c:pt>
                <c:pt idx="60">
                  <c:v>旭区</c:v>
                </c:pt>
                <c:pt idx="61">
                  <c:v>住吉区</c:v>
                </c:pt>
                <c:pt idx="62">
                  <c:v>堺市中区</c:v>
                </c:pt>
                <c:pt idx="63">
                  <c:v>東淀川区</c:v>
                </c:pt>
                <c:pt idx="64">
                  <c:v>中央区</c:v>
                </c:pt>
                <c:pt idx="65">
                  <c:v>福島区</c:v>
                </c:pt>
                <c:pt idx="66">
                  <c:v>堺市堺区</c:v>
                </c:pt>
                <c:pt idx="67">
                  <c:v>東成区</c:v>
                </c:pt>
                <c:pt idx="68">
                  <c:v>阿倍野区</c:v>
                </c:pt>
                <c:pt idx="69">
                  <c:v>都島区</c:v>
                </c:pt>
                <c:pt idx="70">
                  <c:v>西成区</c:v>
                </c:pt>
                <c:pt idx="71">
                  <c:v>西区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市区町村別_医療費!$AC$6:$AC$79</c:f>
              <c:numCache>
                <c:formatCode>0.0%</c:formatCode>
                <c:ptCount val="74"/>
                <c:pt idx="0">
                  <c:v>0.95599999999999996</c:v>
                </c:pt>
                <c:pt idx="1">
                  <c:v>0.95599999999999996</c:v>
                </c:pt>
                <c:pt idx="2">
                  <c:v>0.95299999999999996</c:v>
                </c:pt>
                <c:pt idx="3">
                  <c:v>0.95299999999999996</c:v>
                </c:pt>
                <c:pt idx="4">
                  <c:v>0.95099999999999996</c:v>
                </c:pt>
                <c:pt idx="5">
                  <c:v>0.95099999999999996</c:v>
                </c:pt>
                <c:pt idx="6">
                  <c:v>0.95099999999999996</c:v>
                </c:pt>
                <c:pt idx="7">
                  <c:v>0.94799999999999995</c:v>
                </c:pt>
                <c:pt idx="8">
                  <c:v>0.94799999999999995</c:v>
                </c:pt>
                <c:pt idx="9">
                  <c:v>0.94599999999999995</c:v>
                </c:pt>
                <c:pt idx="10">
                  <c:v>0.94499999999999995</c:v>
                </c:pt>
                <c:pt idx="11">
                  <c:v>0.94499999999999995</c:v>
                </c:pt>
                <c:pt idx="12">
                  <c:v>0.94299999999999995</c:v>
                </c:pt>
                <c:pt idx="13">
                  <c:v>0.94299999999999995</c:v>
                </c:pt>
                <c:pt idx="14">
                  <c:v>0.94299999999999995</c:v>
                </c:pt>
                <c:pt idx="15">
                  <c:v>0.94299999999999995</c:v>
                </c:pt>
                <c:pt idx="16">
                  <c:v>0.94199999999999995</c:v>
                </c:pt>
                <c:pt idx="17">
                  <c:v>0.94199999999999995</c:v>
                </c:pt>
                <c:pt idx="18">
                  <c:v>0.94199999999999995</c:v>
                </c:pt>
                <c:pt idx="19">
                  <c:v>0.94199999999999995</c:v>
                </c:pt>
                <c:pt idx="20">
                  <c:v>0.94099999999999995</c:v>
                </c:pt>
                <c:pt idx="21">
                  <c:v>0.94099999999999995</c:v>
                </c:pt>
                <c:pt idx="22">
                  <c:v>0.94099999999999995</c:v>
                </c:pt>
                <c:pt idx="23">
                  <c:v>0.94099999999999995</c:v>
                </c:pt>
                <c:pt idx="24">
                  <c:v>0.93899999999999995</c:v>
                </c:pt>
                <c:pt idx="25">
                  <c:v>0.93799999999999994</c:v>
                </c:pt>
                <c:pt idx="26">
                  <c:v>0.93799999999999994</c:v>
                </c:pt>
                <c:pt idx="27">
                  <c:v>0.93799999999999994</c:v>
                </c:pt>
                <c:pt idx="28">
                  <c:v>0.93700000000000006</c:v>
                </c:pt>
                <c:pt idx="29">
                  <c:v>0.93700000000000006</c:v>
                </c:pt>
                <c:pt idx="30">
                  <c:v>0.93400000000000005</c:v>
                </c:pt>
                <c:pt idx="31">
                  <c:v>0.93400000000000005</c:v>
                </c:pt>
                <c:pt idx="32">
                  <c:v>0.93400000000000005</c:v>
                </c:pt>
                <c:pt idx="33">
                  <c:v>0.93100000000000005</c:v>
                </c:pt>
                <c:pt idx="34">
                  <c:v>0.93</c:v>
                </c:pt>
                <c:pt idx="35">
                  <c:v>0.92900000000000005</c:v>
                </c:pt>
                <c:pt idx="36">
                  <c:v>0.92900000000000005</c:v>
                </c:pt>
                <c:pt idx="37">
                  <c:v>0.92700000000000005</c:v>
                </c:pt>
                <c:pt idx="38">
                  <c:v>0.92700000000000005</c:v>
                </c:pt>
                <c:pt idx="39">
                  <c:v>0.92600000000000005</c:v>
                </c:pt>
                <c:pt idx="40">
                  <c:v>0.92500000000000004</c:v>
                </c:pt>
                <c:pt idx="41">
                  <c:v>0.92400000000000004</c:v>
                </c:pt>
                <c:pt idx="42">
                  <c:v>0.92300000000000004</c:v>
                </c:pt>
                <c:pt idx="43">
                  <c:v>0.92300000000000004</c:v>
                </c:pt>
                <c:pt idx="44">
                  <c:v>0.92200000000000004</c:v>
                </c:pt>
                <c:pt idx="45">
                  <c:v>0.92200000000000004</c:v>
                </c:pt>
                <c:pt idx="46">
                  <c:v>0.92200000000000004</c:v>
                </c:pt>
                <c:pt idx="47">
                  <c:v>0.92200000000000004</c:v>
                </c:pt>
                <c:pt idx="48">
                  <c:v>0.91700000000000004</c:v>
                </c:pt>
                <c:pt idx="49">
                  <c:v>0.91600000000000004</c:v>
                </c:pt>
                <c:pt idx="50">
                  <c:v>0.91400000000000003</c:v>
                </c:pt>
                <c:pt idx="51">
                  <c:v>0.91300000000000003</c:v>
                </c:pt>
                <c:pt idx="52">
                  <c:v>0.91200000000000003</c:v>
                </c:pt>
                <c:pt idx="53">
                  <c:v>0.91100000000000003</c:v>
                </c:pt>
                <c:pt idx="54">
                  <c:v>0.91100000000000003</c:v>
                </c:pt>
                <c:pt idx="55">
                  <c:v>0.90700000000000003</c:v>
                </c:pt>
                <c:pt idx="56">
                  <c:v>0.90700000000000003</c:v>
                </c:pt>
                <c:pt idx="57">
                  <c:v>0.90500000000000003</c:v>
                </c:pt>
                <c:pt idx="58">
                  <c:v>0.9</c:v>
                </c:pt>
                <c:pt idx="59">
                  <c:v>0.9</c:v>
                </c:pt>
                <c:pt idx="60">
                  <c:v>0.89800000000000002</c:v>
                </c:pt>
                <c:pt idx="61">
                  <c:v>0.89700000000000002</c:v>
                </c:pt>
                <c:pt idx="62">
                  <c:v>0.89700000000000002</c:v>
                </c:pt>
                <c:pt idx="63">
                  <c:v>0.89600000000000002</c:v>
                </c:pt>
                <c:pt idx="64">
                  <c:v>0.89500000000000002</c:v>
                </c:pt>
                <c:pt idx="65">
                  <c:v>0.89300000000000002</c:v>
                </c:pt>
                <c:pt idx="66">
                  <c:v>0.88900000000000001</c:v>
                </c:pt>
                <c:pt idx="67">
                  <c:v>0.88200000000000001</c:v>
                </c:pt>
                <c:pt idx="68">
                  <c:v>0.879</c:v>
                </c:pt>
                <c:pt idx="69">
                  <c:v>0.877</c:v>
                </c:pt>
                <c:pt idx="70">
                  <c:v>0.86799999999999999</c:v>
                </c:pt>
                <c:pt idx="71">
                  <c:v>0.86199999999999999</c:v>
                </c:pt>
                <c:pt idx="72">
                  <c:v>0.85299999999999998</c:v>
                </c:pt>
                <c:pt idx="73">
                  <c:v>0.83599999999999997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85574544636833"/>
                  <c:y val="-0.8758898570884788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B-48E1-B2BB-373C1CA5D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市区町村別_医療費!$AI$6:$AI$79</c:f>
              <c:numCache>
                <c:formatCode>0.0%</c:formatCode>
                <c:ptCount val="74"/>
                <c:pt idx="0">
                  <c:v>0.95199999999999996</c:v>
                </c:pt>
                <c:pt idx="1">
                  <c:v>0.95199999999999996</c:v>
                </c:pt>
                <c:pt idx="2">
                  <c:v>0.95199999999999996</c:v>
                </c:pt>
                <c:pt idx="3">
                  <c:v>0.95199999999999996</c:v>
                </c:pt>
                <c:pt idx="4">
                  <c:v>0.95199999999999996</c:v>
                </c:pt>
                <c:pt idx="5">
                  <c:v>0.95199999999999996</c:v>
                </c:pt>
                <c:pt idx="6">
                  <c:v>0.95199999999999996</c:v>
                </c:pt>
                <c:pt idx="7">
                  <c:v>0.95199999999999996</c:v>
                </c:pt>
                <c:pt idx="8">
                  <c:v>0.95199999999999996</c:v>
                </c:pt>
                <c:pt idx="9">
                  <c:v>0.95199999999999996</c:v>
                </c:pt>
                <c:pt idx="10">
                  <c:v>0.95199999999999996</c:v>
                </c:pt>
                <c:pt idx="11">
                  <c:v>0.95199999999999996</c:v>
                </c:pt>
                <c:pt idx="12">
                  <c:v>0.95199999999999996</c:v>
                </c:pt>
                <c:pt idx="13">
                  <c:v>0.95199999999999996</c:v>
                </c:pt>
                <c:pt idx="14">
                  <c:v>0.95199999999999996</c:v>
                </c:pt>
                <c:pt idx="15">
                  <c:v>0.95199999999999996</c:v>
                </c:pt>
                <c:pt idx="16">
                  <c:v>0.95199999999999996</c:v>
                </c:pt>
                <c:pt idx="17">
                  <c:v>0.95199999999999996</c:v>
                </c:pt>
                <c:pt idx="18">
                  <c:v>0.95199999999999996</c:v>
                </c:pt>
                <c:pt idx="19">
                  <c:v>0.95199999999999996</c:v>
                </c:pt>
                <c:pt idx="20">
                  <c:v>0.95199999999999996</c:v>
                </c:pt>
                <c:pt idx="21">
                  <c:v>0.95199999999999996</c:v>
                </c:pt>
                <c:pt idx="22">
                  <c:v>0.95199999999999996</c:v>
                </c:pt>
                <c:pt idx="23">
                  <c:v>0.95199999999999996</c:v>
                </c:pt>
                <c:pt idx="24">
                  <c:v>0.95199999999999996</c:v>
                </c:pt>
                <c:pt idx="25">
                  <c:v>0.95199999999999996</c:v>
                </c:pt>
                <c:pt idx="26">
                  <c:v>0.95199999999999996</c:v>
                </c:pt>
                <c:pt idx="27">
                  <c:v>0.95199999999999996</c:v>
                </c:pt>
                <c:pt idx="28">
                  <c:v>0.95199999999999996</c:v>
                </c:pt>
                <c:pt idx="29">
                  <c:v>0.95199999999999996</c:v>
                </c:pt>
                <c:pt idx="30">
                  <c:v>0.95199999999999996</c:v>
                </c:pt>
                <c:pt idx="31">
                  <c:v>0.95199999999999996</c:v>
                </c:pt>
                <c:pt idx="32">
                  <c:v>0.95199999999999996</c:v>
                </c:pt>
                <c:pt idx="33">
                  <c:v>0.95199999999999996</c:v>
                </c:pt>
                <c:pt idx="34">
                  <c:v>0.95199999999999996</c:v>
                </c:pt>
                <c:pt idx="35">
                  <c:v>0.95199999999999996</c:v>
                </c:pt>
                <c:pt idx="36">
                  <c:v>0.95199999999999996</c:v>
                </c:pt>
                <c:pt idx="37">
                  <c:v>0.95199999999999996</c:v>
                </c:pt>
                <c:pt idx="38">
                  <c:v>0.95199999999999996</c:v>
                </c:pt>
                <c:pt idx="39">
                  <c:v>0.95199999999999996</c:v>
                </c:pt>
                <c:pt idx="40">
                  <c:v>0.95199999999999996</c:v>
                </c:pt>
                <c:pt idx="41">
                  <c:v>0.95199999999999996</c:v>
                </c:pt>
                <c:pt idx="42">
                  <c:v>0.95199999999999996</c:v>
                </c:pt>
                <c:pt idx="43">
                  <c:v>0.95199999999999996</c:v>
                </c:pt>
                <c:pt idx="44">
                  <c:v>0.95199999999999996</c:v>
                </c:pt>
                <c:pt idx="45">
                  <c:v>0.95199999999999996</c:v>
                </c:pt>
                <c:pt idx="46">
                  <c:v>0.95199999999999996</c:v>
                </c:pt>
                <c:pt idx="47">
                  <c:v>0.95199999999999996</c:v>
                </c:pt>
                <c:pt idx="48">
                  <c:v>0.95199999999999996</c:v>
                </c:pt>
                <c:pt idx="49">
                  <c:v>0.95199999999999996</c:v>
                </c:pt>
                <c:pt idx="50">
                  <c:v>0.95199999999999996</c:v>
                </c:pt>
                <c:pt idx="51">
                  <c:v>0.95199999999999996</c:v>
                </c:pt>
                <c:pt idx="52">
                  <c:v>0.95199999999999996</c:v>
                </c:pt>
                <c:pt idx="53">
                  <c:v>0.95199999999999996</c:v>
                </c:pt>
                <c:pt idx="54">
                  <c:v>0.95199999999999996</c:v>
                </c:pt>
                <c:pt idx="55">
                  <c:v>0.95199999999999996</c:v>
                </c:pt>
                <c:pt idx="56">
                  <c:v>0.95199999999999996</c:v>
                </c:pt>
                <c:pt idx="57">
                  <c:v>0.95199999999999996</c:v>
                </c:pt>
                <c:pt idx="58">
                  <c:v>0.95199999999999996</c:v>
                </c:pt>
                <c:pt idx="59">
                  <c:v>0.95199999999999996</c:v>
                </c:pt>
                <c:pt idx="60">
                  <c:v>0.95199999999999996</c:v>
                </c:pt>
                <c:pt idx="61">
                  <c:v>0.95199999999999996</c:v>
                </c:pt>
                <c:pt idx="62">
                  <c:v>0.95199999999999996</c:v>
                </c:pt>
                <c:pt idx="63">
                  <c:v>0.95199999999999996</c:v>
                </c:pt>
                <c:pt idx="64">
                  <c:v>0.95199999999999996</c:v>
                </c:pt>
                <c:pt idx="65">
                  <c:v>0.95199999999999996</c:v>
                </c:pt>
                <c:pt idx="66">
                  <c:v>0.95199999999999996</c:v>
                </c:pt>
                <c:pt idx="67">
                  <c:v>0.95199999999999996</c:v>
                </c:pt>
                <c:pt idx="68">
                  <c:v>0.95199999999999996</c:v>
                </c:pt>
                <c:pt idx="69">
                  <c:v>0.95199999999999996</c:v>
                </c:pt>
                <c:pt idx="70">
                  <c:v>0.95199999999999996</c:v>
                </c:pt>
                <c:pt idx="71">
                  <c:v>0.95199999999999996</c:v>
                </c:pt>
                <c:pt idx="72">
                  <c:v>0.95199999999999996</c:v>
                </c:pt>
                <c:pt idx="73">
                  <c:v>0.95199999999999996</c:v>
                </c:pt>
              </c:numCache>
            </c:numRef>
          </c:xVal>
          <c:yVal>
            <c:numRef>
              <c:f>市区町村別_医療費!$AJ$6:$AJ$79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4734299516907"/>
          <c:y val="7.9407769756184382E-2"/>
          <c:w val="0.76944420289855076"/>
          <c:h val="0.86272805157585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地区別_年齢調整医療費!$I$3</c:f>
              <c:strCache>
                <c:ptCount val="1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7055434324692764E-3"/>
                  <c:y val="8.05709645662322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D-48A3-9845-7E606BEA106F}"/>
                </c:ext>
              </c:extLst>
            </c:dLbl>
            <c:dLbl>
              <c:idx val="2"/>
              <c:layout>
                <c:manualLayout>
                  <c:x val="5.116630297407704E-3"/>
                  <c:y val="7.5037558124133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D-48A3-9845-7E606BEA106F}"/>
                </c:ext>
              </c:extLst>
            </c:dLbl>
            <c:dLbl>
              <c:idx val="3"/>
              <c:layout>
                <c:manualLayout>
                  <c:x val="3.4110868649385529E-3"/>
                  <c:y val="8.057096452871344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D-48A3-9845-7E606BEA106F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地区別_年齢調整医療費!$E$5:$E$12</c:f>
              <c:numCache>
                <c:formatCode>#,##0_ </c:formatCode>
                <c:ptCount val="8"/>
                <c:pt idx="0">
                  <c:v>882259.59071568504</c:v>
                </c:pt>
                <c:pt idx="1">
                  <c:v>873345.49636515405</c:v>
                </c:pt>
                <c:pt idx="2">
                  <c:v>869068.21355011</c:v>
                </c:pt>
                <c:pt idx="3">
                  <c:v>870703.40753408801</c:v>
                </c:pt>
                <c:pt idx="4">
                  <c:v>880147.65603105398</c:v>
                </c:pt>
                <c:pt idx="5">
                  <c:v>884699.76072329096</c:v>
                </c:pt>
                <c:pt idx="6">
                  <c:v>886329.51071222103</c:v>
                </c:pt>
                <c:pt idx="7">
                  <c:v>899121.913968276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1104"/>
        <c:axId val="388299520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203028024495914"/>
                  <c:y val="-0.8468662608199755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14-41F1-83ED-C9C127EA0C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地区別_年齢調整医療費!$I$5:$I$12</c:f>
              <c:numCache>
                <c:formatCode>#,##0_ </c:formatCode>
                <c:ptCount val="8"/>
                <c:pt idx="0">
                  <c:v>882614.31964306498</c:v>
                </c:pt>
                <c:pt idx="1">
                  <c:v>882614.31964306498</c:v>
                </c:pt>
                <c:pt idx="2">
                  <c:v>882614.31964306498</c:v>
                </c:pt>
                <c:pt idx="3">
                  <c:v>882614.31964306498</c:v>
                </c:pt>
                <c:pt idx="4">
                  <c:v>882614.31964306498</c:v>
                </c:pt>
                <c:pt idx="5">
                  <c:v>882614.31964306498</c:v>
                </c:pt>
                <c:pt idx="6">
                  <c:v>882614.31964306498</c:v>
                </c:pt>
                <c:pt idx="7">
                  <c:v>882614.31964306498</c:v>
                </c:pt>
              </c:numCache>
            </c:numRef>
          </c:xVal>
          <c:yVal>
            <c:numRef>
              <c:f>地区別_年齢調整医療費!$J$5:$J$12</c:f>
              <c:numCache>
                <c:formatCode>#,##0_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19072"/>
        <c:axId val="388300096"/>
      </c:scatterChart>
      <c:catAx>
        <c:axId val="34827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9520"/>
        <c:crosses val="autoZero"/>
        <c:auto val="1"/>
        <c:lblAlgn val="ctr"/>
        <c:lblOffset val="100"/>
        <c:noMultiLvlLbl val="0"/>
      </c:catAx>
      <c:valAx>
        <c:axId val="3882995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0814778130043"/>
              <c:y val="2.816566482768032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1104"/>
        <c:crosses val="autoZero"/>
        <c:crossBetween val="between"/>
      </c:valAx>
      <c:valAx>
        <c:axId val="388300096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19072"/>
        <c:crosses val="max"/>
        <c:crossBetween val="midCat"/>
      </c:valAx>
      <c:valAx>
        <c:axId val="447619072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38830009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7971014492754"/>
          <c:y val="7.9407769756184382E-2"/>
          <c:w val="0.77251183574879223"/>
          <c:h val="0.861753745628028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地区別_年齢調整医療費!$H$3</c:f>
              <c:strCache>
                <c:ptCount val="1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0932530548918459E-2"/>
                  <c:y val="2.0469954700151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F-4A30-8451-DD791FBC6686}"/>
                </c:ext>
              </c:extLst>
            </c:dLbl>
            <c:dLbl>
              <c:idx val="1"/>
              <c:layout>
                <c:manualLayout>
                  <c:x val="5.15542175815295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F-4A30-8451-DD791FBC6686}"/>
                </c:ext>
              </c:extLst>
            </c:dLbl>
            <c:dLbl>
              <c:idx val="2"/>
              <c:layout>
                <c:manualLayout>
                  <c:x val="3.43694783876870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6F-4A30-8451-DD791FBC6686}"/>
                </c:ext>
              </c:extLst>
            </c:dLbl>
            <c:dLbl>
              <c:idx val="3"/>
              <c:layout>
                <c:manualLayout>
                  <c:x val="3.6087952307071534E-2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F-4A30-8451-DD791FBC6686}"/>
                </c:ext>
              </c:extLst>
            </c:dLbl>
            <c:dLbl>
              <c:idx val="4"/>
              <c:layout>
                <c:manualLayout>
                  <c:x val="3.4369478387687176E-2"/>
                  <c:y val="1.023497735007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F-4A30-8451-DD791FBC6686}"/>
                </c:ext>
              </c:extLst>
            </c:dLbl>
            <c:dLbl>
              <c:idx val="6"/>
              <c:layout>
                <c:manualLayout>
                  <c:x val="-5.1554217581530762E-3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F-4A30-8451-DD791FBC6686}"/>
                </c:ext>
              </c:extLst>
            </c:dLbl>
            <c:dLbl>
              <c:idx val="7"/>
              <c:layout>
                <c:manualLayout>
                  <c:x val="-1.7184739193843587E-3"/>
                  <c:y val="1.50111267036277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6F-4A30-8451-DD791FBC6686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地区別_年齢調整医療費!$D$5:$D$12</c:f>
              <c:numCache>
                <c:formatCode>#,##0_ </c:formatCode>
                <c:ptCount val="8"/>
                <c:pt idx="0">
                  <c:v>834603.37355304405</c:v>
                </c:pt>
                <c:pt idx="1">
                  <c:v>868146.11571003904</c:v>
                </c:pt>
                <c:pt idx="2">
                  <c:v>828911.09303231305</c:v>
                </c:pt>
                <c:pt idx="3">
                  <c:v>827519.15898829303</c:v>
                </c:pt>
                <c:pt idx="4">
                  <c:v>829117.62328189402</c:v>
                </c:pt>
                <c:pt idx="5">
                  <c:v>873821.72489083</c:v>
                </c:pt>
                <c:pt idx="6">
                  <c:v>917936.29510987306</c:v>
                </c:pt>
                <c:pt idx="7">
                  <c:v>914091.42398767895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2640"/>
        <c:axId val="447621376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046280911082406"/>
                  <c:y val="-0.8466419812818696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0-4CA9-9738-BFA832EC3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地区別_年齢調整医療費!$H$5:$H$12</c:f>
              <c:numCache>
                <c:formatCode>#,##0_ </c:formatCode>
                <c:ptCount val="8"/>
                <c:pt idx="0">
                  <c:v>882614.31964306498</c:v>
                </c:pt>
                <c:pt idx="1">
                  <c:v>882614.31964306498</c:v>
                </c:pt>
                <c:pt idx="2">
                  <c:v>882614.31964306498</c:v>
                </c:pt>
                <c:pt idx="3">
                  <c:v>882614.31964306498</c:v>
                </c:pt>
                <c:pt idx="4">
                  <c:v>882614.31964306498</c:v>
                </c:pt>
                <c:pt idx="5">
                  <c:v>882614.31964306498</c:v>
                </c:pt>
                <c:pt idx="6">
                  <c:v>882614.31964306498</c:v>
                </c:pt>
                <c:pt idx="7">
                  <c:v>882614.31964306498</c:v>
                </c:pt>
              </c:numCache>
            </c:numRef>
          </c:xVal>
          <c:yVal>
            <c:numRef>
              <c:f>地区別_年齢調整医療費!$J$5:$J$12</c:f>
              <c:numCache>
                <c:formatCode>#,##0_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2528"/>
        <c:axId val="447621952"/>
      </c:scatterChart>
      <c:catAx>
        <c:axId val="348272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1376"/>
        <c:crosses val="autoZero"/>
        <c:auto val="1"/>
        <c:lblAlgn val="ctr"/>
        <c:lblOffset val="100"/>
        <c:noMultiLvlLbl val="0"/>
      </c:catAx>
      <c:valAx>
        <c:axId val="44762137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2243580389384"/>
              <c:y val="2.4147805982743391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2640"/>
        <c:crosses val="autoZero"/>
        <c:crossBetween val="between"/>
      </c:valAx>
      <c:valAx>
        <c:axId val="44762195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22528"/>
        <c:crosses val="max"/>
        <c:crossBetween val="midCat"/>
      </c:valAx>
      <c:valAx>
        <c:axId val="447622528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76219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市区町村別_年齢調整医療費!$I$3:$I$4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38"/>
              <c:layout>
                <c:manualLayout>
                  <c:x val="1.7011547894137807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3-476D-97CF-057813BD0F9D}"/>
                </c:ext>
              </c:extLst>
            </c:dLbl>
            <c:dLbl>
              <c:idx val="43"/>
              <c:layout>
                <c:manualLayout>
                  <c:x val="3.4023095788275615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3-476D-97CF-057813BD0F9D}"/>
                </c:ext>
              </c:extLst>
            </c:dLbl>
            <c:dLbl>
              <c:idx val="46"/>
              <c:layout>
                <c:manualLayout>
                  <c:x val="5.1034643682413422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3-476D-97CF-057813BD0F9D}"/>
                </c:ext>
              </c:extLst>
            </c:dLbl>
            <c:dLbl>
              <c:idx val="48"/>
              <c:layout>
                <c:manualLayout>
                  <c:x val="6.8046191576551229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3-476D-97CF-057813BD0F9D}"/>
                </c:ext>
              </c:extLst>
            </c:dLbl>
            <c:dLbl>
              <c:idx val="49"/>
              <c:layout>
                <c:manualLayout>
                  <c:x val="5.1034643682413422E-3"/>
                  <c:y val="8.478959454198165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3-476D-97CF-057813BD0F9D}"/>
                </c:ext>
              </c:extLst>
            </c:dLbl>
            <c:dLbl>
              <c:idx val="54"/>
              <c:layout>
                <c:manualLayout>
                  <c:x val="8.5057739470689037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3-476D-97CF-057813BD0F9D}"/>
                </c:ext>
              </c:extLst>
            </c:dLbl>
            <c:dLbl>
              <c:idx val="55"/>
              <c:layout>
                <c:manualLayout>
                  <c:x val="1.02069287364826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3-476D-97CF-057813BD0F9D}"/>
                </c:ext>
              </c:extLst>
            </c:dLbl>
            <c:dLbl>
              <c:idx val="58"/>
              <c:layout>
                <c:manualLayout>
                  <c:x val="3.40230957882743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3-476D-97CF-057813BD0F9D}"/>
                </c:ext>
              </c:extLst>
            </c:dLbl>
            <c:dLbl>
              <c:idx val="60"/>
              <c:layout>
                <c:manualLayout>
                  <c:x val="1.1908083525896465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3-476D-97CF-057813BD0F9D}"/>
                </c:ext>
              </c:extLst>
            </c:dLbl>
            <c:dLbl>
              <c:idx val="61"/>
              <c:layout>
                <c:manualLayout>
                  <c:x val="6.8046191576551229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3-476D-97CF-057813BD0F9D}"/>
                </c:ext>
              </c:extLst>
            </c:dLbl>
            <c:dLbl>
              <c:idx val="65"/>
              <c:layout>
                <c:manualLayout>
                  <c:x val="3.40230957882756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3-476D-97CF-057813BD0F9D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#,##0_ </c:formatCode>
                <c:ptCount val="74"/>
                <c:pt idx="0">
                  <c:v>899121.913968276</c:v>
                </c:pt>
                <c:pt idx="1">
                  <c:v>903400.38228353998</c:v>
                </c:pt>
                <c:pt idx="2">
                  <c:v>907140.89528858301</c:v>
                </c:pt>
                <c:pt idx="3">
                  <c:v>898431.63454061199</c:v>
                </c:pt>
                <c:pt idx="4">
                  <c:v>900141.08794588095</c:v>
                </c:pt>
                <c:pt idx="5">
                  <c:v>898383.12308580999</c:v>
                </c:pt>
                <c:pt idx="6">
                  <c:v>894572.06722813402</c:v>
                </c:pt>
                <c:pt idx="7">
                  <c:v>912966.54556431796</c:v>
                </c:pt>
                <c:pt idx="8">
                  <c:v>899658.41404429299</c:v>
                </c:pt>
                <c:pt idx="9">
                  <c:v>892134.24367570295</c:v>
                </c:pt>
                <c:pt idx="10">
                  <c:v>893716.31662994297</c:v>
                </c:pt>
                <c:pt idx="11">
                  <c:v>907471.07208314701</c:v>
                </c:pt>
                <c:pt idx="12">
                  <c:v>906270.24920459394</c:v>
                </c:pt>
                <c:pt idx="13">
                  <c:v>909070.30543289904</c:v>
                </c:pt>
                <c:pt idx="14">
                  <c:v>898701.81792018295</c:v>
                </c:pt>
                <c:pt idx="15">
                  <c:v>914751.28286592104</c:v>
                </c:pt>
                <c:pt idx="16">
                  <c:v>909458.43142894201</c:v>
                </c:pt>
                <c:pt idx="17">
                  <c:v>906508.88774036895</c:v>
                </c:pt>
                <c:pt idx="18">
                  <c:v>905314.01543763804</c:v>
                </c:pt>
                <c:pt idx="19">
                  <c:v>896430.93097083794</c:v>
                </c:pt>
                <c:pt idx="20">
                  <c:v>890406.827450354</c:v>
                </c:pt>
                <c:pt idx="21">
                  <c:v>892807.57893224596</c:v>
                </c:pt>
                <c:pt idx="22">
                  <c:v>891167.460537098</c:v>
                </c:pt>
                <c:pt idx="23">
                  <c:v>902175.72585056198</c:v>
                </c:pt>
                <c:pt idx="24">
                  <c:v>902344.96780058194</c:v>
                </c:pt>
                <c:pt idx="25">
                  <c:v>884699.76072329096</c:v>
                </c:pt>
                <c:pt idx="26">
                  <c:v>901533.438217666</c:v>
                </c:pt>
                <c:pt idx="27">
                  <c:v>876681.93852130196</c:v>
                </c:pt>
                <c:pt idx="28">
                  <c:v>887184.27676945995</c:v>
                </c:pt>
                <c:pt idx="29">
                  <c:v>890281.22118453297</c:v>
                </c:pt>
                <c:pt idx="30">
                  <c:v>877571.08592070395</c:v>
                </c:pt>
                <c:pt idx="31">
                  <c:v>886430.68858487695</c:v>
                </c:pt>
                <c:pt idx="32">
                  <c:v>881993.28797271196</c:v>
                </c:pt>
                <c:pt idx="33">
                  <c:v>890977.35697379196</c:v>
                </c:pt>
                <c:pt idx="34">
                  <c:v>881441.86010083801</c:v>
                </c:pt>
                <c:pt idx="35">
                  <c:v>893016.13837032998</c:v>
                </c:pt>
                <c:pt idx="36">
                  <c:v>883506.68965614995</c:v>
                </c:pt>
                <c:pt idx="37">
                  <c:v>884268.01796541701</c:v>
                </c:pt>
                <c:pt idx="38">
                  <c:v>872474.52697598096</c:v>
                </c:pt>
                <c:pt idx="39">
                  <c:v>895471.681071328</c:v>
                </c:pt>
                <c:pt idx="40">
                  <c:v>876174.74102207995</c:v>
                </c:pt>
                <c:pt idx="41">
                  <c:v>874303.61971388501</c:v>
                </c:pt>
                <c:pt idx="42">
                  <c:v>879443.64625349699</c:v>
                </c:pt>
                <c:pt idx="43">
                  <c:v>871790.390836359</c:v>
                </c:pt>
                <c:pt idx="44">
                  <c:v>896122.76853589294</c:v>
                </c:pt>
                <c:pt idx="45">
                  <c:v>892335.77773131104</c:v>
                </c:pt>
                <c:pt idx="46">
                  <c:v>867040.60567478498</c:v>
                </c:pt>
                <c:pt idx="47">
                  <c:v>881560.66321847006</c:v>
                </c:pt>
                <c:pt idx="48">
                  <c:v>865470.73432917194</c:v>
                </c:pt>
                <c:pt idx="49">
                  <c:v>868332.910033433</c:v>
                </c:pt>
                <c:pt idx="50">
                  <c:v>878902.41829910397</c:v>
                </c:pt>
                <c:pt idx="51">
                  <c:v>877148.00873201096</c:v>
                </c:pt>
                <c:pt idx="52">
                  <c:v>880265.97085559706</c:v>
                </c:pt>
                <c:pt idx="53">
                  <c:v>886199.55558675702</c:v>
                </c:pt>
                <c:pt idx="54">
                  <c:v>863951.89834588603</c:v>
                </c:pt>
                <c:pt idx="55">
                  <c:v>860996.48107672203</c:v>
                </c:pt>
                <c:pt idx="56">
                  <c:v>894336.39474191202</c:v>
                </c:pt>
                <c:pt idx="57">
                  <c:v>884696.87074381195</c:v>
                </c:pt>
                <c:pt idx="58">
                  <c:v>869275.07425232895</c:v>
                </c:pt>
                <c:pt idx="59">
                  <c:v>875735.49171630898</c:v>
                </c:pt>
                <c:pt idx="60">
                  <c:v>858673.42825620295</c:v>
                </c:pt>
                <c:pt idx="61">
                  <c:v>865264.36259632697</c:v>
                </c:pt>
                <c:pt idx="62">
                  <c:v>875235.30725584796</c:v>
                </c:pt>
                <c:pt idx="63">
                  <c:v>885854.73039123602</c:v>
                </c:pt>
                <c:pt idx="64">
                  <c:v>879218.23274437001</c:v>
                </c:pt>
                <c:pt idx="65">
                  <c:v>871227.26913583896</c:v>
                </c:pt>
                <c:pt idx="66">
                  <c:v>923729.62323207699</c:v>
                </c:pt>
                <c:pt idx="67">
                  <c:v>907158.76201915205</c:v>
                </c:pt>
                <c:pt idx="68">
                  <c:v>873294.03078316804</c:v>
                </c:pt>
                <c:pt idx="69">
                  <c:v>886631.71914497705</c:v>
                </c:pt>
                <c:pt idx="70">
                  <c:v>888290.40319991601</c:v>
                </c:pt>
                <c:pt idx="71">
                  <c:v>880629.89649390394</c:v>
                </c:pt>
                <c:pt idx="72">
                  <c:v>882942.39346997999</c:v>
                </c:pt>
                <c:pt idx="73">
                  <c:v>876399.39227968804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11335758796075"/>
                  <c:y val="-0.8582553693010793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D-45F9-A9A2-5C3D48F00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市区町村別_年齢調整医療費!$I$5:$I$78</c:f>
              <c:numCache>
                <c:formatCode>#,##0_ </c:formatCode>
                <c:ptCount val="74"/>
                <c:pt idx="0">
                  <c:v>882614.31964306498</c:v>
                </c:pt>
                <c:pt idx="1">
                  <c:v>882614.31964306498</c:v>
                </c:pt>
                <c:pt idx="2">
                  <c:v>882614.31964306498</c:v>
                </c:pt>
                <c:pt idx="3">
                  <c:v>882614.31964306498</c:v>
                </c:pt>
                <c:pt idx="4">
                  <c:v>882614.31964306498</c:v>
                </c:pt>
                <c:pt idx="5">
                  <c:v>882614.31964306498</c:v>
                </c:pt>
                <c:pt idx="6">
                  <c:v>882614.31964306498</c:v>
                </c:pt>
                <c:pt idx="7">
                  <c:v>882614.31964306498</c:v>
                </c:pt>
                <c:pt idx="8">
                  <c:v>882614.31964306498</c:v>
                </c:pt>
                <c:pt idx="9">
                  <c:v>882614.31964306498</c:v>
                </c:pt>
                <c:pt idx="10">
                  <c:v>882614.31964306498</c:v>
                </c:pt>
                <c:pt idx="11">
                  <c:v>882614.31964306498</c:v>
                </c:pt>
                <c:pt idx="12">
                  <c:v>882614.31964306498</c:v>
                </c:pt>
                <c:pt idx="13">
                  <c:v>882614.31964306498</c:v>
                </c:pt>
                <c:pt idx="14">
                  <c:v>882614.31964306498</c:v>
                </c:pt>
                <c:pt idx="15">
                  <c:v>882614.31964306498</c:v>
                </c:pt>
                <c:pt idx="16">
                  <c:v>882614.31964306498</c:v>
                </c:pt>
                <c:pt idx="17">
                  <c:v>882614.31964306498</c:v>
                </c:pt>
                <c:pt idx="18">
                  <c:v>882614.31964306498</c:v>
                </c:pt>
                <c:pt idx="19">
                  <c:v>882614.31964306498</c:v>
                </c:pt>
                <c:pt idx="20">
                  <c:v>882614.31964306498</c:v>
                </c:pt>
                <c:pt idx="21">
                  <c:v>882614.31964306498</c:v>
                </c:pt>
                <c:pt idx="22">
                  <c:v>882614.31964306498</c:v>
                </c:pt>
                <c:pt idx="23">
                  <c:v>882614.31964306498</c:v>
                </c:pt>
                <c:pt idx="24">
                  <c:v>882614.31964306498</c:v>
                </c:pt>
                <c:pt idx="25">
                  <c:v>882614.31964306498</c:v>
                </c:pt>
                <c:pt idx="26">
                  <c:v>882614.31964306498</c:v>
                </c:pt>
                <c:pt idx="27">
                  <c:v>882614.31964306498</c:v>
                </c:pt>
                <c:pt idx="28">
                  <c:v>882614.31964306498</c:v>
                </c:pt>
                <c:pt idx="29">
                  <c:v>882614.31964306498</c:v>
                </c:pt>
                <c:pt idx="30">
                  <c:v>882614.31964306498</c:v>
                </c:pt>
                <c:pt idx="31">
                  <c:v>882614.31964306498</c:v>
                </c:pt>
                <c:pt idx="32">
                  <c:v>882614.31964306498</c:v>
                </c:pt>
                <c:pt idx="33">
                  <c:v>882614.31964306498</c:v>
                </c:pt>
                <c:pt idx="34">
                  <c:v>882614.31964306498</c:v>
                </c:pt>
                <c:pt idx="35">
                  <c:v>882614.31964306498</c:v>
                </c:pt>
                <c:pt idx="36">
                  <c:v>882614.31964306498</c:v>
                </c:pt>
                <c:pt idx="37">
                  <c:v>882614.31964306498</c:v>
                </c:pt>
                <c:pt idx="38">
                  <c:v>882614.31964306498</c:v>
                </c:pt>
                <c:pt idx="39">
                  <c:v>882614.31964306498</c:v>
                </c:pt>
                <c:pt idx="40">
                  <c:v>882614.31964306498</c:v>
                </c:pt>
                <c:pt idx="41">
                  <c:v>882614.31964306498</c:v>
                </c:pt>
                <c:pt idx="42">
                  <c:v>882614.31964306498</c:v>
                </c:pt>
                <c:pt idx="43">
                  <c:v>882614.31964306498</c:v>
                </c:pt>
                <c:pt idx="44">
                  <c:v>882614.31964306498</c:v>
                </c:pt>
                <c:pt idx="45">
                  <c:v>882614.31964306498</c:v>
                </c:pt>
                <c:pt idx="46">
                  <c:v>882614.31964306498</c:v>
                </c:pt>
                <c:pt idx="47">
                  <c:v>882614.31964306498</c:v>
                </c:pt>
                <c:pt idx="48">
                  <c:v>882614.31964306498</c:v>
                </c:pt>
                <c:pt idx="49">
                  <c:v>882614.31964306498</c:v>
                </c:pt>
                <c:pt idx="50">
                  <c:v>882614.31964306498</c:v>
                </c:pt>
                <c:pt idx="51">
                  <c:v>882614.31964306498</c:v>
                </c:pt>
                <c:pt idx="52">
                  <c:v>882614.31964306498</c:v>
                </c:pt>
                <c:pt idx="53">
                  <c:v>882614.31964306498</c:v>
                </c:pt>
                <c:pt idx="54">
                  <c:v>882614.31964306498</c:v>
                </c:pt>
                <c:pt idx="55">
                  <c:v>882614.31964306498</c:v>
                </c:pt>
                <c:pt idx="56">
                  <c:v>882614.31964306498</c:v>
                </c:pt>
                <c:pt idx="57">
                  <c:v>882614.31964306498</c:v>
                </c:pt>
                <c:pt idx="58">
                  <c:v>882614.31964306498</c:v>
                </c:pt>
                <c:pt idx="59">
                  <c:v>882614.31964306498</c:v>
                </c:pt>
                <c:pt idx="60">
                  <c:v>882614.31964306498</c:v>
                </c:pt>
                <c:pt idx="61">
                  <c:v>882614.31964306498</c:v>
                </c:pt>
                <c:pt idx="62">
                  <c:v>882614.31964306498</c:v>
                </c:pt>
                <c:pt idx="63">
                  <c:v>882614.31964306498</c:v>
                </c:pt>
                <c:pt idx="64">
                  <c:v>882614.31964306498</c:v>
                </c:pt>
                <c:pt idx="65">
                  <c:v>882614.31964306498</c:v>
                </c:pt>
                <c:pt idx="66">
                  <c:v>882614.31964306498</c:v>
                </c:pt>
                <c:pt idx="67">
                  <c:v>882614.31964306498</c:v>
                </c:pt>
                <c:pt idx="68">
                  <c:v>882614.31964306498</c:v>
                </c:pt>
                <c:pt idx="69">
                  <c:v>882614.31964306498</c:v>
                </c:pt>
                <c:pt idx="70">
                  <c:v>882614.31964306498</c:v>
                </c:pt>
                <c:pt idx="71">
                  <c:v>882614.31964306498</c:v>
                </c:pt>
                <c:pt idx="72">
                  <c:v>882614.31964306498</c:v>
                </c:pt>
                <c:pt idx="73">
                  <c:v>882614.31964306498</c:v>
                </c:pt>
              </c:numCache>
            </c:numRef>
          </c:xVal>
          <c:yVal>
            <c:numRef>
              <c:f>市区町村別_年齢調整医療費!$J$5:$J$78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1352657004831"/>
          <c:y val="7.9407769756184382E-2"/>
          <c:w val="0.77097801932367138"/>
          <c:h val="0.87661167471819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市区町村別_年齢調整医療費!$H$3:$H$4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3785117961126782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6-4219-AB8F-77CFB0A009B0}"/>
                </c:ext>
              </c:extLst>
            </c:dLbl>
            <c:dLbl>
              <c:idx val="4"/>
              <c:layout>
                <c:manualLayout>
                  <c:x val="3.4462794902816951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6-4219-AB8F-77CFB0A009B0}"/>
                </c:ext>
              </c:extLst>
            </c:dLbl>
            <c:dLbl>
              <c:idx val="7"/>
              <c:layout>
                <c:manualLayout>
                  <c:x val="1.7231397451408351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6-4219-AB8F-77CFB0A009B0}"/>
                </c:ext>
              </c:extLst>
            </c:dLbl>
            <c:dLbl>
              <c:idx val="8"/>
              <c:layout>
                <c:manualLayout>
                  <c:x val="1.0338838470845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6-4219-AB8F-77CFB0A009B0}"/>
                </c:ext>
              </c:extLst>
            </c:dLbl>
            <c:dLbl>
              <c:idx val="10"/>
              <c:layout>
                <c:manualLayout>
                  <c:x val="1.2061978215985933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6-4219-AB8F-77CFB0A009B0}"/>
                </c:ext>
              </c:extLst>
            </c:dLbl>
            <c:dLbl>
              <c:idx val="13"/>
              <c:layout>
                <c:manualLayout>
                  <c:x val="3.4462794902815688E-3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B6-4219-AB8F-77CFB0A009B0}"/>
                </c:ext>
              </c:extLst>
            </c:dLbl>
            <c:dLbl>
              <c:idx val="14"/>
              <c:layout>
                <c:manualLayout>
                  <c:x val="3.44627949028169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6-4219-AB8F-77CFB0A009B0}"/>
                </c:ext>
              </c:extLst>
            </c:dLbl>
            <c:dLbl>
              <c:idx val="15"/>
              <c:layout>
                <c:manualLayout>
                  <c:x val="1.2061978215985933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6-4219-AB8F-77CFB0A009B0}"/>
                </c:ext>
              </c:extLst>
            </c:dLbl>
            <c:dLbl>
              <c:idx val="24"/>
              <c:layout>
                <c:manualLayout>
                  <c:x val="1.7231397451408477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6-4219-AB8F-77CFB0A009B0}"/>
                </c:ext>
              </c:extLst>
            </c:dLbl>
            <c:dLbl>
              <c:idx val="27"/>
              <c:layout>
                <c:manualLayout>
                  <c:x val="1.7231397451408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6-4219-AB8F-77CFB0A009B0}"/>
                </c:ext>
              </c:extLst>
            </c:dLbl>
            <c:dLbl>
              <c:idx val="28"/>
              <c:layout>
                <c:manualLayout>
                  <c:x val="8.6156987257041129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B6-4219-AB8F-77CFB0A009B0}"/>
                </c:ext>
              </c:extLst>
            </c:dLbl>
            <c:dLbl>
              <c:idx val="29"/>
              <c:layout>
                <c:manualLayout>
                  <c:x val="6.8925589805633909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6-4219-AB8F-77CFB0A009B0}"/>
                </c:ext>
              </c:extLst>
            </c:dLbl>
            <c:dLbl>
              <c:idx val="30"/>
              <c:layout>
                <c:manualLayout>
                  <c:x val="3.4462794902816951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B6-4219-AB8F-77CFB0A009B0}"/>
                </c:ext>
              </c:extLst>
            </c:dLbl>
            <c:dLbl>
              <c:idx val="34"/>
              <c:layout>
                <c:manualLayout>
                  <c:x val="3.2739655157676108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B6-4219-AB8F-77CFB0A009B0}"/>
                </c:ext>
              </c:extLst>
            </c:dLbl>
            <c:dLbl>
              <c:idx val="35"/>
              <c:layout>
                <c:manualLayout>
                  <c:x val="2.4123956431971742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B6-4219-AB8F-77CFB0A009B0}"/>
                </c:ext>
              </c:extLst>
            </c:dLbl>
            <c:dLbl>
              <c:idx val="36"/>
              <c:layout>
                <c:manualLayout>
                  <c:x val="1.723139745140847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B6-4219-AB8F-77CFB0A009B0}"/>
                </c:ext>
              </c:extLst>
            </c:dLbl>
            <c:dLbl>
              <c:idx val="38"/>
              <c:layout>
                <c:manualLayout>
                  <c:x val="1.0338838470845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B6-4219-AB8F-77CFB0A009B0}"/>
                </c:ext>
              </c:extLst>
            </c:dLbl>
            <c:dLbl>
              <c:idx val="40"/>
              <c:layout>
                <c:manualLayout>
                  <c:x val="1.3785117961126782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B6-4219-AB8F-77CFB0A009B0}"/>
                </c:ext>
              </c:extLst>
            </c:dLbl>
            <c:dLbl>
              <c:idx val="41"/>
              <c:layout>
                <c:manualLayout>
                  <c:x val="3.6185934647957801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B6-4219-AB8F-77CFB0A009B0}"/>
                </c:ext>
              </c:extLst>
            </c:dLbl>
            <c:dLbl>
              <c:idx val="45"/>
              <c:layout>
                <c:manualLayout>
                  <c:x val="2.0677676941690173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B6-4219-AB8F-77CFB0A009B0}"/>
                </c:ext>
              </c:extLst>
            </c:dLbl>
            <c:dLbl>
              <c:idx val="46"/>
              <c:layout>
                <c:manualLayout>
                  <c:x val="3.4462794902816951E-2"/>
                  <c:y val="-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B6-4219-AB8F-77CFB0A009B0}"/>
                </c:ext>
              </c:extLst>
            </c:dLbl>
            <c:dLbl>
              <c:idx val="49"/>
              <c:layout>
                <c:manualLayout>
                  <c:x val="-8.6156987257042378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B6-4219-AB8F-77CFB0A009B0}"/>
                </c:ext>
              </c:extLst>
            </c:dLbl>
            <c:dLbl>
              <c:idx val="51"/>
              <c:layout>
                <c:manualLayout>
                  <c:x val="3.9632214138239495E-2"/>
                  <c:y val="2.5436878394181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B6-4219-AB8F-77CFB0A009B0}"/>
                </c:ext>
              </c:extLst>
            </c:dLbl>
            <c:dLbl>
              <c:idx val="52"/>
              <c:layout>
                <c:manualLayout>
                  <c:x val="2.9293375667394411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B6-4219-AB8F-77CFB0A009B0}"/>
                </c:ext>
              </c:extLst>
            </c:dLbl>
            <c:dLbl>
              <c:idx val="53"/>
              <c:layout>
                <c:manualLayout>
                  <c:x val="-3.44627949028169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B6-4219-AB8F-77CFB0A009B0}"/>
                </c:ext>
              </c:extLst>
            </c:dLbl>
            <c:dLbl>
              <c:idx val="54"/>
              <c:layout>
                <c:manualLayout>
                  <c:x val="2.41239564319718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B6-4219-AB8F-77CFB0A009B0}"/>
                </c:ext>
              </c:extLst>
            </c:dLbl>
            <c:dLbl>
              <c:idx val="55"/>
              <c:layout>
                <c:manualLayout>
                  <c:x val="3.6185934647957926E-2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B6-4219-AB8F-77CFB0A009B0}"/>
                </c:ext>
              </c:extLst>
            </c:dLbl>
            <c:dLbl>
              <c:idx val="57"/>
              <c:layout>
                <c:manualLayout>
                  <c:x val="-5.16941923542266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B6-4219-AB8F-77CFB0A009B0}"/>
                </c:ext>
              </c:extLst>
            </c:dLbl>
            <c:dLbl>
              <c:idx val="58"/>
              <c:layout>
                <c:manualLayout>
                  <c:x val="1.89545371965493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B6-4219-AB8F-77CFB0A009B0}"/>
                </c:ext>
              </c:extLst>
            </c:dLbl>
            <c:dLbl>
              <c:idx val="59"/>
              <c:layout>
                <c:manualLayout>
                  <c:x val="3.4462794902816955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B6-4219-AB8F-77CFB0A009B0}"/>
                </c:ext>
              </c:extLst>
            </c:dLbl>
            <c:dLbl>
              <c:idx val="60"/>
              <c:layout>
                <c:manualLayout>
                  <c:x val="2.4123956431971866E-2"/>
                  <c:y val="3.39158378483792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B6-4219-AB8F-77CFB0A009B0}"/>
                </c:ext>
              </c:extLst>
            </c:dLbl>
            <c:dLbl>
              <c:idx val="62"/>
              <c:layout>
                <c:manualLayout>
                  <c:x val="1.8954537196549326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B6-4219-AB8F-77CFB0A009B0}"/>
                </c:ext>
              </c:extLst>
            </c:dLbl>
            <c:dLbl>
              <c:idx val="64"/>
              <c:layout>
                <c:manualLayout>
                  <c:x val="5.16941923542254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B6-4219-AB8F-77CFB0A009B0}"/>
                </c:ext>
              </c:extLst>
            </c:dLbl>
            <c:dLbl>
              <c:idx val="68"/>
              <c:layout>
                <c:manualLayout>
                  <c:x val="5.16941923542241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DB6-4219-AB8F-77CFB0A009B0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#,##0_ </c:formatCode>
                <c:ptCount val="74"/>
                <c:pt idx="0">
                  <c:v>914091.42398767895</c:v>
                </c:pt>
                <c:pt idx="1">
                  <c:v>849487.40226986096</c:v>
                </c:pt>
                <c:pt idx="2">
                  <c:v>899981.959236569</c:v>
                </c:pt>
                <c:pt idx="3">
                  <c:v>965287.20949180203</c:v>
                </c:pt>
                <c:pt idx="4">
                  <c:v>817555.45845786005</c:v>
                </c:pt>
                <c:pt idx="5">
                  <c:v>886559.95966746204</c:v>
                </c:pt>
                <c:pt idx="6">
                  <c:v>950985.24358497595</c:v>
                </c:pt>
                <c:pt idx="7">
                  <c:v>843734.020535302</c:v>
                </c:pt>
                <c:pt idx="8">
                  <c:v>856672.10941704002</c:v>
                </c:pt>
                <c:pt idx="9">
                  <c:v>902208.83815830003</c:v>
                </c:pt>
                <c:pt idx="10">
                  <c:v>853015.50844826805</c:v>
                </c:pt>
                <c:pt idx="11">
                  <c:v>871557.18585274601</c:v>
                </c:pt>
                <c:pt idx="12">
                  <c:v>920053.97208619001</c:v>
                </c:pt>
                <c:pt idx="13">
                  <c:v>865883.148955554</c:v>
                </c:pt>
                <c:pt idx="14">
                  <c:v>867743.96289774403</c:v>
                </c:pt>
                <c:pt idx="15">
                  <c:v>852027.30659547402</c:v>
                </c:pt>
                <c:pt idx="16">
                  <c:v>912353.82379344199</c:v>
                </c:pt>
                <c:pt idx="17">
                  <c:v>898504.94540297799</c:v>
                </c:pt>
                <c:pt idx="18">
                  <c:v>915977.38098476594</c:v>
                </c:pt>
                <c:pt idx="19">
                  <c:v>908107.95705831097</c:v>
                </c:pt>
                <c:pt idx="20">
                  <c:v>891662.05916752701</c:v>
                </c:pt>
                <c:pt idx="21">
                  <c:v>929967.47073736403</c:v>
                </c:pt>
                <c:pt idx="22">
                  <c:v>885379.02142368001</c:v>
                </c:pt>
                <c:pt idx="23">
                  <c:v>894060.121904762</c:v>
                </c:pt>
                <c:pt idx="24">
                  <c:v>867535.79861492803</c:v>
                </c:pt>
                <c:pt idx="25">
                  <c:v>873821.72489083</c:v>
                </c:pt>
                <c:pt idx="26">
                  <c:v>873778.97730392602</c:v>
                </c:pt>
                <c:pt idx="27">
                  <c:v>843014.61734104098</c:v>
                </c:pt>
                <c:pt idx="28">
                  <c:v>856588.307650898</c:v>
                </c:pt>
                <c:pt idx="29">
                  <c:v>860989.13136435999</c:v>
                </c:pt>
                <c:pt idx="30">
                  <c:v>816381.06812349299</c:v>
                </c:pt>
                <c:pt idx="31">
                  <c:v>886030.28223822499</c:v>
                </c:pt>
                <c:pt idx="32">
                  <c:v>889808.11654861597</c:v>
                </c:pt>
                <c:pt idx="33">
                  <c:v>919418.94744131295</c:v>
                </c:pt>
                <c:pt idx="34">
                  <c:v>819890.92023373197</c:v>
                </c:pt>
                <c:pt idx="35">
                  <c:v>831792.67318714201</c:v>
                </c:pt>
                <c:pt idx="36">
                  <c:v>842986.14064401702</c:v>
                </c:pt>
                <c:pt idx="37">
                  <c:v>913201.54981549794</c:v>
                </c:pt>
                <c:pt idx="38">
                  <c:v>854674.92490765895</c:v>
                </c:pt>
                <c:pt idx="39">
                  <c:v>899927.80227595998</c:v>
                </c:pt>
                <c:pt idx="40">
                  <c:v>850532.50225138303</c:v>
                </c:pt>
                <c:pt idx="41">
                  <c:v>815063.89365004399</c:v>
                </c:pt>
                <c:pt idx="42">
                  <c:v>890565.65964477498</c:v>
                </c:pt>
                <c:pt idx="43">
                  <c:v>791431.06374212296</c:v>
                </c:pt>
                <c:pt idx="44">
                  <c:v>903303.59845079202</c:v>
                </c:pt>
                <c:pt idx="45">
                  <c:v>838521.13587819703</c:v>
                </c:pt>
                <c:pt idx="46">
                  <c:v>817131.42456656101</c:v>
                </c:pt>
                <c:pt idx="47">
                  <c:v>870212.64015843999</c:v>
                </c:pt>
                <c:pt idx="48">
                  <c:v>789602.16916167701</c:v>
                </c:pt>
                <c:pt idx="49">
                  <c:v>806028.02239225805</c:v>
                </c:pt>
                <c:pt idx="50">
                  <c:v>884562.64132470603</c:v>
                </c:pt>
                <c:pt idx="51">
                  <c:v>810337.39004149404</c:v>
                </c:pt>
                <c:pt idx="52">
                  <c:v>825853.56763683003</c:v>
                </c:pt>
                <c:pt idx="53">
                  <c:v>797440.76538377895</c:v>
                </c:pt>
                <c:pt idx="54">
                  <c:v>834196.17769671697</c:v>
                </c:pt>
                <c:pt idx="55">
                  <c:v>814468.51883199299</c:v>
                </c:pt>
                <c:pt idx="56">
                  <c:v>930519.10273817601</c:v>
                </c:pt>
                <c:pt idx="57">
                  <c:v>798952.61649444303</c:v>
                </c:pt>
                <c:pt idx="58">
                  <c:v>841649.84275317995</c:v>
                </c:pt>
                <c:pt idx="59">
                  <c:v>865658.46665259602</c:v>
                </c:pt>
                <c:pt idx="60">
                  <c:v>834215.71586443996</c:v>
                </c:pt>
                <c:pt idx="61">
                  <c:v>780389.607113317</c:v>
                </c:pt>
                <c:pt idx="62">
                  <c:v>842333.05442637799</c:v>
                </c:pt>
                <c:pt idx="63">
                  <c:v>918896.62387676502</c:v>
                </c:pt>
                <c:pt idx="64">
                  <c:v>862627.93837286602</c:v>
                </c:pt>
                <c:pt idx="65">
                  <c:v>757585.83497483004</c:v>
                </c:pt>
                <c:pt idx="66">
                  <c:v>884722.074927954</c:v>
                </c:pt>
                <c:pt idx="67">
                  <c:v>902563.62606232299</c:v>
                </c:pt>
                <c:pt idx="68">
                  <c:v>861405.91164658603</c:v>
                </c:pt>
                <c:pt idx="69">
                  <c:v>912683.55817875196</c:v>
                </c:pt>
                <c:pt idx="70">
                  <c:v>991143.11796942598</c:v>
                </c:pt>
                <c:pt idx="71">
                  <c:v>749490.96538274002</c:v>
                </c:pt>
                <c:pt idx="72">
                  <c:v>784347.33239733195</c:v>
                </c:pt>
                <c:pt idx="73">
                  <c:v>915878.63247863203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7215874268"/>
                  <c:y val="-0.8604090250044514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E-4D49-96BB-AC7060F0A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市区町村別_年齢調整医療費!$H$5:$H$78</c:f>
              <c:numCache>
                <c:formatCode>#,##0_ </c:formatCode>
                <c:ptCount val="74"/>
                <c:pt idx="0">
                  <c:v>882614.31964306498</c:v>
                </c:pt>
                <c:pt idx="1">
                  <c:v>882614.31964306498</c:v>
                </c:pt>
                <c:pt idx="2">
                  <c:v>882614.31964306498</c:v>
                </c:pt>
                <c:pt idx="3">
                  <c:v>882614.31964306498</c:v>
                </c:pt>
                <c:pt idx="4">
                  <c:v>882614.31964306498</c:v>
                </c:pt>
                <c:pt idx="5">
                  <c:v>882614.31964306498</c:v>
                </c:pt>
                <c:pt idx="6">
                  <c:v>882614.31964306498</c:v>
                </c:pt>
                <c:pt idx="7">
                  <c:v>882614.31964306498</c:v>
                </c:pt>
                <c:pt idx="8">
                  <c:v>882614.31964306498</c:v>
                </c:pt>
                <c:pt idx="9">
                  <c:v>882614.31964306498</c:v>
                </c:pt>
                <c:pt idx="10">
                  <c:v>882614.31964306498</c:v>
                </c:pt>
                <c:pt idx="11">
                  <c:v>882614.31964306498</c:v>
                </c:pt>
                <c:pt idx="12">
                  <c:v>882614.31964306498</c:v>
                </c:pt>
                <c:pt idx="13">
                  <c:v>882614.31964306498</c:v>
                </c:pt>
                <c:pt idx="14">
                  <c:v>882614.31964306498</c:v>
                </c:pt>
                <c:pt idx="15">
                  <c:v>882614.31964306498</c:v>
                </c:pt>
                <c:pt idx="16">
                  <c:v>882614.31964306498</c:v>
                </c:pt>
                <c:pt idx="17">
                  <c:v>882614.31964306498</c:v>
                </c:pt>
                <c:pt idx="18">
                  <c:v>882614.31964306498</c:v>
                </c:pt>
                <c:pt idx="19">
                  <c:v>882614.31964306498</c:v>
                </c:pt>
                <c:pt idx="20">
                  <c:v>882614.31964306498</c:v>
                </c:pt>
                <c:pt idx="21">
                  <c:v>882614.31964306498</c:v>
                </c:pt>
                <c:pt idx="22">
                  <c:v>882614.31964306498</c:v>
                </c:pt>
                <c:pt idx="23">
                  <c:v>882614.31964306498</c:v>
                </c:pt>
                <c:pt idx="24">
                  <c:v>882614.31964306498</c:v>
                </c:pt>
                <c:pt idx="25">
                  <c:v>882614.31964306498</c:v>
                </c:pt>
                <c:pt idx="26">
                  <c:v>882614.31964306498</c:v>
                </c:pt>
                <c:pt idx="27">
                  <c:v>882614.31964306498</c:v>
                </c:pt>
                <c:pt idx="28">
                  <c:v>882614.31964306498</c:v>
                </c:pt>
                <c:pt idx="29">
                  <c:v>882614.31964306498</c:v>
                </c:pt>
                <c:pt idx="30">
                  <c:v>882614.31964306498</c:v>
                </c:pt>
                <c:pt idx="31">
                  <c:v>882614.31964306498</c:v>
                </c:pt>
                <c:pt idx="32">
                  <c:v>882614.31964306498</c:v>
                </c:pt>
                <c:pt idx="33">
                  <c:v>882614.31964306498</c:v>
                </c:pt>
                <c:pt idx="34">
                  <c:v>882614.31964306498</c:v>
                </c:pt>
                <c:pt idx="35">
                  <c:v>882614.31964306498</c:v>
                </c:pt>
                <c:pt idx="36">
                  <c:v>882614.31964306498</c:v>
                </c:pt>
                <c:pt idx="37">
                  <c:v>882614.31964306498</c:v>
                </c:pt>
                <c:pt idx="38">
                  <c:v>882614.31964306498</c:v>
                </c:pt>
                <c:pt idx="39">
                  <c:v>882614.31964306498</c:v>
                </c:pt>
                <c:pt idx="40">
                  <c:v>882614.31964306498</c:v>
                </c:pt>
                <c:pt idx="41">
                  <c:v>882614.31964306498</c:v>
                </c:pt>
                <c:pt idx="42">
                  <c:v>882614.31964306498</c:v>
                </c:pt>
                <c:pt idx="43">
                  <c:v>882614.31964306498</c:v>
                </c:pt>
                <c:pt idx="44">
                  <c:v>882614.31964306498</c:v>
                </c:pt>
                <c:pt idx="45">
                  <c:v>882614.31964306498</c:v>
                </c:pt>
                <c:pt idx="46">
                  <c:v>882614.31964306498</c:v>
                </c:pt>
                <c:pt idx="47">
                  <c:v>882614.31964306498</c:v>
                </c:pt>
                <c:pt idx="48">
                  <c:v>882614.31964306498</c:v>
                </c:pt>
                <c:pt idx="49">
                  <c:v>882614.31964306498</c:v>
                </c:pt>
                <c:pt idx="50">
                  <c:v>882614.31964306498</c:v>
                </c:pt>
                <c:pt idx="51">
                  <c:v>882614.31964306498</c:v>
                </c:pt>
                <c:pt idx="52">
                  <c:v>882614.31964306498</c:v>
                </c:pt>
                <c:pt idx="53">
                  <c:v>882614.31964306498</c:v>
                </c:pt>
                <c:pt idx="54">
                  <c:v>882614.31964306498</c:v>
                </c:pt>
                <c:pt idx="55">
                  <c:v>882614.31964306498</c:v>
                </c:pt>
                <c:pt idx="56">
                  <c:v>882614.31964306498</c:v>
                </c:pt>
                <c:pt idx="57">
                  <c:v>882614.31964306498</c:v>
                </c:pt>
                <c:pt idx="58">
                  <c:v>882614.31964306498</c:v>
                </c:pt>
                <c:pt idx="59">
                  <c:v>882614.31964306498</c:v>
                </c:pt>
                <c:pt idx="60">
                  <c:v>882614.31964306498</c:v>
                </c:pt>
                <c:pt idx="61">
                  <c:v>882614.31964306498</c:v>
                </c:pt>
                <c:pt idx="62">
                  <c:v>882614.31964306498</c:v>
                </c:pt>
                <c:pt idx="63">
                  <c:v>882614.31964306498</c:v>
                </c:pt>
                <c:pt idx="64">
                  <c:v>882614.31964306498</c:v>
                </c:pt>
                <c:pt idx="65">
                  <c:v>882614.31964306498</c:v>
                </c:pt>
                <c:pt idx="66">
                  <c:v>882614.31964306498</c:v>
                </c:pt>
                <c:pt idx="67">
                  <c:v>882614.31964306498</c:v>
                </c:pt>
                <c:pt idx="68">
                  <c:v>882614.31964306498</c:v>
                </c:pt>
                <c:pt idx="69">
                  <c:v>882614.31964306498</c:v>
                </c:pt>
                <c:pt idx="70">
                  <c:v>882614.31964306498</c:v>
                </c:pt>
                <c:pt idx="71">
                  <c:v>882614.31964306498</c:v>
                </c:pt>
                <c:pt idx="72">
                  <c:v>882614.31964306498</c:v>
                </c:pt>
                <c:pt idx="73">
                  <c:v>882614.31964306498</c:v>
                </c:pt>
              </c:numCache>
            </c:numRef>
          </c:xVal>
          <c:yVal>
            <c:numRef>
              <c:f>市区町村別_年齢調整医療費!$J$5:$J$78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1595692608907"/>
          <c:y val="7.9407769756184382E-2"/>
          <c:w val="0.7862756975036711"/>
          <c:h val="0.88118071630658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3.3998308115689374E-3"/>
                  <c:y val="7.65432023110735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5A-4E27-AF7F-BC58333E618E}"/>
                </c:ext>
              </c:extLst>
            </c:dLbl>
            <c:dLbl>
              <c:idx val="3"/>
              <c:layout>
                <c:manualLayout>
                  <c:x val="6.7996616231381238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5A-4E27-AF7F-BC58333E618E}"/>
                </c:ext>
              </c:extLst>
            </c:dLbl>
            <c:dLbl>
              <c:idx val="4"/>
              <c:layout>
                <c:manualLayout>
                  <c:x val="3.0676328502415459E-2"/>
                  <c:y val="1.00801587301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54-4421-A6C7-228BA0E75560}"/>
                </c:ext>
              </c:extLst>
            </c:dLbl>
            <c:dLbl>
              <c:idx val="5"/>
              <c:layout>
                <c:manualLayout>
                  <c:x val="3.1711854969106924E-2"/>
                  <c:y val="1.00827793886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54-4421-A6C7-228BA0E75560}"/>
                </c:ext>
              </c:extLst>
            </c:dLbl>
            <c:dLbl>
              <c:idx val="6"/>
              <c:layout>
                <c:manualLayout>
                  <c:x val="3.2913440842943877E-2"/>
                  <c:y val="2.46562912992879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54-4421-A6C7-228BA0E75560}"/>
                </c:ext>
              </c:extLst>
            </c:dLbl>
            <c:dLbl>
              <c:idx val="7"/>
              <c:layout>
                <c:manualLayout>
                  <c:x val="3.324566053090889E-2"/>
                  <c:y val="1.643752754816725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54-4421-A6C7-228BA0E75560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1E-4AA0-AE64-CC5B7BE9210D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4AA0-AE64-CC5B7BE9210D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4AA0-AE64-CC5B7BE9210D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E-4AA0-AE64-CC5B7BE9210D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4AA0-AE64-CC5B7BE9210D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E-4AA0-AE64-CC5B7BE9210D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E-4AA0-AE64-CC5B7BE9210D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4AA0-AE64-CC5B7BE9210D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4AA0-AE64-CC5B7BE9210D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1E-4AA0-AE64-CC5B7BE9210D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4AA0-AE64-CC5B7BE9210D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4AA0-AE64-CC5B7BE9210D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1E-4AA0-AE64-CC5B7BE9210D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4AA0-AE64-CC5B7BE9210D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1E-4AA0-AE64-CC5B7BE9210D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4AA0-AE64-CC5B7BE9210D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1E-4AA0-AE64-CC5B7BE9210D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E-4AA0-AE64-CC5B7BE9210D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4AA0-AE64-CC5B7BE9210D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E-4AA0-AE64-CC5B7BE9210D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1E-4AA0-AE64-CC5B7BE9210D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1E-4AA0-AE64-CC5B7BE9210D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1E-4AA0-AE64-CC5B7BE9210D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1E-4AA0-AE64-CC5B7BE9210D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1E-4AA0-AE64-CC5B7BE9210D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1E-4AA0-AE64-CC5B7BE9210D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地区別_医療費!$R$6:$R$13</c:f>
              <c:strCache>
                <c:ptCount val="8"/>
                <c:pt idx="0">
                  <c:v>泉州医療圏</c:v>
                </c:pt>
                <c:pt idx="1">
                  <c:v>大阪市医療圏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南河内医療圏</c:v>
                </c:pt>
                <c:pt idx="6">
                  <c:v>北河内医療圏</c:v>
                </c:pt>
                <c:pt idx="7">
                  <c:v>中河内医療圏</c:v>
                </c:pt>
              </c:strCache>
            </c:strRef>
          </c:cat>
          <c:val>
            <c:numRef>
              <c:f>地区別_医療費!$S$6:$S$13</c:f>
              <c:numCache>
                <c:formatCode>#,##0_ </c:formatCode>
                <c:ptCount val="8"/>
                <c:pt idx="0">
                  <c:v>917936.29510987306</c:v>
                </c:pt>
                <c:pt idx="1">
                  <c:v>914091.42398767883</c:v>
                </c:pt>
                <c:pt idx="2">
                  <c:v>873821.72489082965</c:v>
                </c:pt>
                <c:pt idx="3">
                  <c:v>868146.11571003892</c:v>
                </c:pt>
                <c:pt idx="4">
                  <c:v>834603.3735530437</c:v>
                </c:pt>
                <c:pt idx="5">
                  <c:v>829117.62328189355</c:v>
                </c:pt>
                <c:pt idx="6">
                  <c:v>828911.0930323127</c:v>
                </c:pt>
                <c:pt idx="7">
                  <c:v>827519.15898829268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976"/>
        <c:axId val="34988608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4-4421-A6C7-228BA0E75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54-4421-A6C7-228BA0E755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54-4421-A6C7-228BA0E75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4-4421-A6C7-228BA0E755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54-4421-A6C7-228BA0E75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54-4421-A6C7-228BA0E75560}"/>
                </c:ext>
              </c:extLst>
            </c:dLbl>
            <c:dLbl>
              <c:idx val="6"/>
              <c:layout>
                <c:manualLayout>
                  <c:x val="1.3513658217952002E-3"/>
                  <c:y val="-0.8645963600739031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54-4421-A6C7-228BA0E755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地区別_医療費!$AE$6:$AE$13</c:f>
              <c:numCache>
                <c:formatCode>General</c:formatCode>
                <c:ptCount val="8"/>
                <c:pt idx="0">
                  <c:v>882614.31964306522</c:v>
                </c:pt>
                <c:pt idx="1">
                  <c:v>882614.31964306522</c:v>
                </c:pt>
                <c:pt idx="2">
                  <c:v>882614.31964306522</c:v>
                </c:pt>
                <c:pt idx="3">
                  <c:v>882614.31964306522</c:v>
                </c:pt>
                <c:pt idx="4">
                  <c:v>882614.31964306522</c:v>
                </c:pt>
                <c:pt idx="5">
                  <c:v>882614.31964306522</c:v>
                </c:pt>
                <c:pt idx="6">
                  <c:v>882614.31964306522</c:v>
                </c:pt>
                <c:pt idx="7">
                  <c:v>882614.31964306522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87232"/>
        <c:axId val="349886656"/>
      </c:scatterChart>
      <c:catAx>
        <c:axId val="350782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49886080"/>
        <c:crosses val="autoZero"/>
        <c:auto val="1"/>
        <c:lblAlgn val="ctr"/>
        <c:lblOffset val="100"/>
        <c:noMultiLvlLbl val="0"/>
      </c:catAx>
      <c:valAx>
        <c:axId val="349886080"/>
        <c:scaling>
          <c:orientation val="minMax"/>
          <c:max val="1200000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976"/>
        <c:crosses val="autoZero"/>
        <c:crossBetween val="between"/>
      </c:valAx>
      <c:valAx>
        <c:axId val="34988665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49887232"/>
        <c:crosses val="max"/>
        <c:crossBetween val="midCat"/>
      </c:valAx>
      <c:valAx>
        <c:axId val="3498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665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1240822320116"/>
          <c:y val="7.2786609996886034E-2"/>
          <c:w val="0.79846610376896721"/>
          <c:h val="0.895121045524691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1114764721152863E-3"/>
                  <c:y val="1.913580057776837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6-4420-A586-5E8516276F3A}"/>
                </c:ext>
              </c:extLst>
            </c:dLbl>
            <c:dLbl>
              <c:idx val="3"/>
              <c:layout>
                <c:manualLayout>
                  <c:x val="3.4076509814101904E-3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6-4420-A586-5E8516276F3A}"/>
                </c:ext>
              </c:extLst>
            </c:dLbl>
            <c:dLbl>
              <c:idx val="4"/>
              <c:layout>
                <c:manualLayout>
                  <c:x val="5.1114764721152863E-3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6-4420-A586-5E8516276F3A}"/>
                </c:ext>
              </c:extLst>
            </c:dLbl>
            <c:dLbl>
              <c:idx val="5"/>
              <c:layout>
                <c:manualLayout>
                  <c:x val="6.81530196282038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6-4420-A586-5E8516276F3A}"/>
                </c:ext>
              </c:extLst>
            </c:dLbl>
            <c:dLbl>
              <c:idx val="6"/>
              <c:layout>
                <c:manualLayout>
                  <c:x val="3.2372684323396808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6-4420-A586-5E8516276F3A}"/>
                </c:ext>
              </c:extLst>
            </c:dLbl>
            <c:dLbl>
              <c:idx val="7"/>
              <c:layout>
                <c:manualLayout>
                  <c:x val="5.1114764721152735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6-4420-A586-5E8516276F3A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地区別_医療費!$T$6:$T$13</c:f>
              <c:strCache>
                <c:ptCount val="8"/>
                <c:pt idx="0">
                  <c:v>泉州医療圏</c:v>
                </c:pt>
                <c:pt idx="1">
                  <c:v>堺市医療圏</c:v>
                </c:pt>
                <c:pt idx="2">
                  <c:v>大阪市医療圏</c:v>
                </c:pt>
                <c:pt idx="3">
                  <c:v>北河内医療圏</c:v>
                </c:pt>
                <c:pt idx="4">
                  <c:v>南河内医療圏</c:v>
                </c:pt>
                <c:pt idx="5">
                  <c:v>三島医療圏</c:v>
                </c:pt>
                <c:pt idx="6">
                  <c:v>中河内医療圏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地区別_医療費!$U$6:$U$13</c:f>
              <c:numCache>
                <c:formatCode>#,##0_ </c:formatCode>
                <c:ptCount val="8"/>
                <c:pt idx="0">
                  <c:v>37240.817260710959</c:v>
                </c:pt>
                <c:pt idx="1">
                  <c:v>35485.841255951236</c:v>
                </c:pt>
                <c:pt idx="2">
                  <c:v>34432.757060206401</c:v>
                </c:pt>
                <c:pt idx="3">
                  <c:v>33444.261349981884</c:v>
                </c:pt>
                <c:pt idx="4">
                  <c:v>33331.193855917831</c:v>
                </c:pt>
                <c:pt idx="5">
                  <c:v>33188.137217157113</c:v>
                </c:pt>
                <c:pt idx="6">
                  <c:v>31945.721795497499</c:v>
                </c:pt>
                <c:pt idx="7">
                  <c:v>30946.832696276047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464"/>
        <c:axId val="3868039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6.2161037689670911E-3"/>
                  <c:y val="-0.8746322820216049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1-4641-9D2C-62A2DEC291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地区別_医療費!$AF$6:$AF$13</c:f>
              <c:numCache>
                <c:formatCode>General</c:formatCode>
                <c:ptCount val="8"/>
                <c:pt idx="0">
                  <c:v>33813.295527649447</c:v>
                </c:pt>
                <c:pt idx="1">
                  <c:v>33813.295527649447</c:v>
                </c:pt>
                <c:pt idx="2">
                  <c:v>33813.295527649447</c:v>
                </c:pt>
                <c:pt idx="3">
                  <c:v>33813.295527649447</c:v>
                </c:pt>
                <c:pt idx="4">
                  <c:v>33813.295527649447</c:v>
                </c:pt>
                <c:pt idx="5">
                  <c:v>33813.295527649447</c:v>
                </c:pt>
                <c:pt idx="6">
                  <c:v>33813.295527649447</c:v>
                </c:pt>
                <c:pt idx="7">
                  <c:v>33813.295527649447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5120"/>
        <c:axId val="386804544"/>
      </c:scatterChart>
      <c:catAx>
        <c:axId val="350782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3968"/>
        <c:crossesAt val="0"/>
        <c:auto val="1"/>
        <c:lblAlgn val="ctr"/>
        <c:lblOffset val="100"/>
        <c:noMultiLvlLbl val="0"/>
      </c:catAx>
      <c:valAx>
        <c:axId val="38680396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464"/>
        <c:crosses val="autoZero"/>
        <c:crossBetween val="between"/>
      </c:valAx>
      <c:valAx>
        <c:axId val="3868045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5120"/>
        <c:crosses val="max"/>
        <c:crossBetween val="midCat"/>
      </c:valAx>
      <c:valAx>
        <c:axId val="38680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45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835748792"/>
          <c:y val="1.54318253968253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75294978137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0642701874992063E-3"/>
                  <c:y val="2.465629130120150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A-485B-8AFD-CFCA90A48DE5}"/>
                </c:ext>
              </c:extLst>
            </c:dLbl>
            <c:dLbl>
              <c:idx val="3"/>
              <c:layout>
                <c:manualLayout>
                  <c:x val="4.5770556929765262E-2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A-485B-8AFD-CFCA90A48DE5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0-41C7-A68A-83D82B8BA102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0-41C7-A68A-83D82B8BA102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0-41C7-A68A-83D82B8BA102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0-41C7-A68A-83D82B8BA102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0-41C7-A68A-83D82B8BA102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0-41C7-A68A-83D82B8BA102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F0-41C7-A68A-83D82B8BA102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0-41C7-A68A-83D82B8BA102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0-41C7-A68A-83D82B8BA102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0-41C7-A68A-83D82B8BA102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0-41C7-A68A-83D82B8BA102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0-41C7-A68A-83D82B8BA102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0-41C7-A68A-83D82B8BA102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0-41C7-A68A-83D82B8BA102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F0-41C7-A68A-83D82B8BA102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F0-41C7-A68A-83D82B8BA102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F0-41C7-A68A-83D82B8BA102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F0-41C7-A68A-83D82B8BA102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F0-41C7-A68A-83D82B8BA102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F0-41C7-A68A-83D82B8BA102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F0-41C7-A68A-83D82B8BA102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F0-41C7-A68A-83D82B8BA102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F0-41C7-A68A-83D82B8BA10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地区別_医療費!$V$6:$V$13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北河内医療圏</c:v>
                </c:pt>
                <c:pt idx="6">
                  <c:v>南河内医療圏</c:v>
                </c:pt>
                <c:pt idx="7">
                  <c:v>中河内医療圏</c:v>
                </c:pt>
              </c:strCache>
            </c:strRef>
          </c:cat>
          <c:val>
            <c:numRef>
              <c:f>地区別_医療費!$W$6:$W$13</c:f>
              <c:numCache>
                <c:formatCode>#,##0_ </c:formatCode>
                <c:ptCount val="8"/>
                <c:pt idx="0">
                  <c:v>989046.21982991544</c:v>
                </c:pt>
                <c:pt idx="1">
                  <c:v>965761.04509931616</c:v>
                </c:pt>
                <c:pt idx="2">
                  <c:v>942719.99871514842</c:v>
                </c:pt>
                <c:pt idx="3">
                  <c:v>914822.34763414843</c:v>
                </c:pt>
                <c:pt idx="4">
                  <c:v>884667.88962749636</c:v>
                </c:pt>
                <c:pt idx="5">
                  <c:v>877541.07991269021</c:v>
                </c:pt>
                <c:pt idx="6">
                  <c:v>873492.2245572214</c:v>
                </c:pt>
                <c:pt idx="7">
                  <c:v>872998.66763337154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8960"/>
        <c:axId val="38680800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A-485B-8AFD-CFCA90A48D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A-485B-8AFD-CFCA90A48D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A-485B-8AFD-CFCA90A48D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A-485B-8AFD-CFCA90A48D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A-485B-8AFD-CFCA90A48D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A-485B-8AFD-CFCA90A48DE5}"/>
                </c:ext>
              </c:extLst>
            </c:dLbl>
            <c:dLbl>
              <c:idx val="6"/>
              <c:layout>
                <c:manualLayout>
                  <c:x val="1.2325725208005397E-2"/>
                  <c:y val="-0.8716469909462097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A-485B-8AFD-CFCA90A48D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地区別_医療費!$AG$6:$AG$13</c:f>
              <c:numCache>
                <c:formatCode>General</c:formatCode>
                <c:ptCount val="8"/>
                <c:pt idx="0">
                  <c:v>927305.638818949</c:v>
                </c:pt>
                <c:pt idx="1">
                  <c:v>927305.638818949</c:v>
                </c:pt>
                <c:pt idx="2">
                  <c:v>927305.638818949</c:v>
                </c:pt>
                <c:pt idx="3">
                  <c:v>927305.638818949</c:v>
                </c:pt>
                <c:pt idx="4">
                  <c:v>927305.638818949</c:v>
                </c:pt>
                <c:pt idx="5">
                  <c:v>927305.638818949</c:v>
                </c:pt>
                <c:pt idx="6">
                  <c:v>927305.638818949</c:v>
                </c:pt>
                <c:pt idx="7">
                  <c:v>927305.638818949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9152"/>
        <c:axId val="386808576"/>
      </c:scatterChart>
      <c:catAx>
        <c:axId val="3870489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8000"/>
        <c:crosses val="autoZero"/>
        <c:auto val="1"/>
        <c:lblAlgn val="ctr"/>
        <c:lblOffset val="100"/>
        <c:noMultiLvlLbl val="0"/>
      </c:catAx>
      <c:valAx>
        <c:axId val="38680800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048960"/>
        <c:crosses val="autoZero"/>
        <c:crossBetween val="between"/>
      </c:valAx>
      <c:valAx>
        <c:axId val="38680857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9152"/>
        <c:crosses val="max"/>
        <c:crossBetween val="midCat"/>
      </c:valAx>
      <c:valAx>
        <c:axId val="38680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857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2425652649176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1.22705314009661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4-4350-B8E8-B69B88055191}"/>
                </c:ext>
              </c:extLst>
            </c:dLbl>
            <c:dLbl>
              <c:idx val="3"/>
              <c:layout>
                <c:manualLayout>
                  <c:x val="3.3998308115690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6-45AC-B4E4-4E037C92B4E6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4-4CDC-9ED6-E3FECA6F74C0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4-4CDC-9ED6-E3FECA6F74C0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4-4CDC-9ED6-E3FECA6F74C0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4-4CDC-9ED6-E3FECA6F74C0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4-4CDC-9ED6-E3FECA6F74C0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4-4CDC-9ED6-E3FECA6F74C0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4-4CDC-9ED6-E3FECA6F74C0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4-4CDC-9ED6-E3FECA6F74C0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74-4CDC-9ED6-E3FECA6F74C0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74-4CDC-9ED6-E3FECA6F74C0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4-4CDC-9ED6-E3FECA6F74C0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74-4CDC-9ED6-E3FECA6F74C0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74-4CDC-9ED6-E3FECA6F74C0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74-4CDC-9ED6-E3FECA6F74C0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74-4CDC-9ED6-E3FECA6F74C0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74-4CDC-9ED6-E3FECA6F74C0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74-4CDC-9ED6-E3FECA6F74C0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74-4CDC-9ED6-E3FECA6F74C0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74-4CDC-9ED6-E3FECA6F74C0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74-4CDC-9ED6-E3FECA6F74C0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74-4CDC-9ED6-E3FECA6F74C0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74-4CDC-9ED6-E3FECA6F74C0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74-4CDC-9ED6-E3FECA6F74C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地区別_医療費!$X$6:$X$13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三島医療圏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泉州医療圏</c:v>
                </c:pt>
                <c:pt idx="7">
                  <c:v>堺市医療圏</c:v>
                </c:pt>
              </c:strCache>
            </c:strRef>
          </c:cat>
          <c:val>
            <c:numRef>
              <c:f>地区別_医療費!$Z$6:$Z$13</c:f>
              <c:numCache>
                <c:formatCode>#,##0.0_ </c:formatCode>
                <c:ptCount val="8"/>
                <c:pt idx="0">
                  <c:v>27</c:v>
                </c:pt>
                <c:pt idx="1">
                  <c:v>26.5</c:v>
                </c:pt>
                <c:pt idx="2">
                  <c:v>26.2</c:v>
                </c:pt>
                <c:pt idx="3">
                  <c:v>25.9</c:v>
                </c:pt>
                <c:pt idx="4">
                  <c:v>24.9</c:v>
                </c:pt>
                <c:pt idx="5">
                  <c:v>24.8</c:v>
                </c:pt>
                <c:pt idx="6">
                  <c:v>24.6</c:v>
                </c:pt>
                <c:pt idx="7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86176"/>
        <c:axId val="3876641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4-4350-B8E8-B69B880551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4-4350-B8E8-B69B880551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4-4350-B8E8-B69B880551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4-4350-B8E8-B69B880551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4-4350-B8E8-B69B880551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4-4350-B8E8-B69B88055191}"/>
                </c:ext>
              </c:extLst>
            </c:dLbl>
            <c:dLbl>
              <c:idx val="6"/>
              <c:layout>
                <c:manualLayout>
                  <c:x val="1.0503335582040328E-3"/>
                  <c:y val="-0.865579559122520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4-4350-B8E8-B69B880551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地区別_医療費!$AH$6:$AH$13</c:f>
              <c:numCache>
                <c:formatCode>General</c:formatCode>
                <c:ptCount val="8"/>
                <c:pt idx="0">
                  <c:v>26.1</c:v>
                </c:pt>
                <c:pt idx="1">
                  <c:v>26.1</c:v>
                </c:pt>
                <c:pt idx="2">
                  <c:v>26.1</c:v>
                </c:pt>
                <c:pt idx="3">
                  <c:v>26.1</c:v>
                </c:pt>
                <c:pt idx="4">
                  <c:v>26.1</c:v>
                </c:pt>
                <c:pt idx="5">
                  <c:v>26.1</c:v>
                </c:pt>
                <c:pt idx="6">
                  <c:v>26.1</c:v>
                </c:pt>
                <c:pt idx="7">
                  <c:v>26.1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5280"/>
        <c:axId val="387664704"/>
      </c:scatterChart>
      <c:catAx>
        <c:axId val="387186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4128"/>
        <c:crosses val="autoZero"/>
        <c:auto val="1"/>
        <c:lblAlgn val="ctr"/>
        <c:lblOffset val="100"/>
        <c:noMultiLvlLbl val="0"/>
      </c:catAx>
      <c:valAx>
        <c:axId val="3876641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186176"/>
        <c:crosses val="autoZero"/>
        <c:crossBetween val="between"/>
      </c:valAx>
      <c:valAx>
        <c:axId val="3876647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5280"/>
        <c:crosses val="max"/>
        <c:crossBetween val="midCat"/>
      </c:valAx>
      <c:valAx>
        <c:axId val="38766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76647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2330917874396"/>
          <c:y val="7.2842319315843618E-2"/>
          <c:w val="0.79551908212560385"/>
          <c:h val="0.88957103587962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地区別_医療費!$AA$4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8898561898337026E-2"/>
                  <c:y val="1.91358005777683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5-4089-92B1-1567F6FEDAC5}"/>
                </c:ext>
              </c:extLst>
            </c:dLbl>
            <c:dLbl>
              <c:idx val="1"/>
              <c:layout>
                <c:manualLayout>
                  <c:x val="-4.0253193699338417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9-4FC3-BA61-AC0FB911697B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A-4B2F-B970-2DEBEBF8A683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A-4B2F-B970-2DEBEBF8A683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A-4B2F-B970-2DEBEBF8A683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A-4B2F-B970-2DEBEBF8A683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A-4B2F-B970-2DEBEBF8A683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2A-4B2F-B970-2DEBEBF8A683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2A-4B2F-B970-2DEBEBF8A683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2A-4B2F-B970-2DEBEBF8A683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2A-4B2F-B970-2DEBEBF8A683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2A-4B2F-B970-2DEBEBF8A683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2A-4B2F-B970-2DEBEBF8A683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2A-4B2F-B970-2DEBEBF8A683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2A-4B2F-B970-2DEBEBF8A683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2A-4B2F-B970-2DEBEBF8A683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2A-4B2F-B970-2DEBEBF8A683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2A-4B2F-B970-2DEBEBF8A683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2A-4B2F-B970-2DEBEBF8A683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2A-4B2F-B970-2DEBEBF8A683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2A-4B2F-B970-2DEBEBF8A683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2A-4B2F-B970-2DEBEBF8A683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2A-4B2F-B970-2DEBEBF8A683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2A-4B2F-B970-2DEBEBF8A683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2A-4B2F-B970-2DEBEBF8A6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地区別_医療費!$AA$6:$AA$13</c:f>
              <c:strCache>
                <c:ptCount val="8"/>
                <c:pt idx="0">
                  <c:v>泉州医療圏</c:v>
                </c:pt>
                <c:pt idx="1">
                  <c:v>南河内医療圏</c:v>
                </c:pt>
                <c:pt idx="2">
                  <c:v>三島医療圏</c:v>
                </c:pt>
                <c:pt idx="3">
                  <c:v>中河内医療圏</c:v>
                </c:pt>
                <c:pt idx="4">
                  <c:v>北河内医療圏</c:v>
                </c:pt>
                <c:pt idx="5">
                  <c:v>豊能医療圏</c:v>
                </c:pt>
                <c:pt idx="6">
                  <c:v>堺市医療圏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地区別_医療費!$AC$6:$AC$13</c:f>
              <c:numCache>
                <c:formatCode>0.0%</c:formatCode>
                <c:ptCount val="8"/>
                <c:pt idx="0">
                  <c:v>0.95</c:v>
                </c:pt>
                <c:pt idx="1">
                  <c:v>0.94899999999999995</c:v>
                </c:pt>
                <c:pt idx="2">
                  <c:v>0.94899999999999995</c:v>
                </c:pt>
                <c:pt idx="3">
                  <c:v>0.94799999999999995</c:v>
                </c:pt>
                <c:pt idx="4">
                  <c:v>0.94499999999999995</c:v>
                </c:pt>
                <c:pt idx="5">
                  <c:v>0.94299999999999995</c:v>
                </c:pt>
                <c:pt idx="6">
                  <c:v>0.92700000000000005</c:v>
                </c:pt>
                <c:pt idx="7">
                  <c:v>0.92400000000000004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67200"/>
        <c:axId val="38766816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9-4FC3-BA61-AC0FB91169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9-4FC3-BA61-AC0FB91169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9-4FC3-BA61-AC0FB91169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9-4FC3-BA61-AC0FB91169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9-4FC3-BA61-AC0FB91169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9-4FC3-BA61-AC0FB911697B}"/>
                </c:ext>
              </c:extLst>
            </c:dLbl>
            <c:dLbl>
              <c:idx val="6"/>
              <c:layout>
                <c:manualLayout>
                  <c:x val="-1.3842933170571026E-3"/>
                  <c:y val="-0.8695413436692506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59-4FC3-BA61-AC0FB91169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地区別_医療費!$AI$6:$AI$13</c:f>
              <c:numCache>
                <c:formatCode>0.0%</c:formatCode>
                <c:ptCount val="8"/>
                <c:pt idx="0">
                  <c:v>0.95199999999999996</c:v>
                </c:pt>
                <c:pt idx="1">
                  <c:v>0.95199999999999996</c:v>
                </c:pt>
                <c:pt idx="2">
                  <c:v>0.95199999999999996</c:v>
                </c:pt>
                <c:pt idx="3">
                  <c:v>0.95199999999999996</c:v>
                </c:pt>
                <c:pt idx="4">
                  <c:v>0.95199999999999996</c:v>
                </c:pt>
                <c:pt idx="5">
                  <c:v>0.95199999999999996</c:v>
                </c:pt>
                <c:pt idx="6">
                  <c:v>0.95199999999999996</c:v>
                </c:pt>
                <c:pt idx="7">
                  <c:v>0.95199999999999996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9312"/>
        <c:axId val="387668736"/>
      </c:scatterChart>
      <c:catAx>
        <c:axId val="386867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8160"/>
        <c:crosses val="autoZero"/>
        <c:auto val="1"/>
        <c:lblAlgn val="ctr"/>
        <c:lblOffset val="100"/>
        <c:noMultiLvlLbl val="0"/>
      </c:catAx>
      <c:valAx>
        <c:axId val="3876681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670398550724638"/>
              <c:y val="2.3733968253968254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6867200"/>
        <c:crosses val="autoZero"/>
        <c:crossBetween val="between"/>
      </c:valAx>
      <c:valAx>
        <c:axId val="3876687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9312"/>
        <c:crosses val="max"/>
        <c:crossBetween val="midCat"/>
      </c:valAx>
      <c:valAx>
        <c:axId val="387669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6687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30"/>
              <c:layout>
                <c:manualLayout>
                  <c:x val="3.40280594842632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5-442C-91F4-7CAFDDE9D3A1}"/>
                </c:ext>
              </c:extLst>
            </c:dLbl>
            <c:dLbl>
              <c:idx val="31"/>
              <c:layout>
                <c:manualLayout>
                  <c:x val="1.7014029742131614E-3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5-442C-91F4-7CAFDDE9D3A1}"/>
                </c:ext>
              </c:extLst>
            </c:dLbl>
            <c:dLbl>
              <c:idx val="32"/>
              <c:layout>
                <c:manualLayout>
                  <c:x val="3.3978491051156229E-3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5-442C-91F4-7CAFDDE9D3A1}"/>
                </c:ext>
              </c:extLst>
            </c:dLbl>
            <c:dLbl>
              <c:idx val="33"/>
              <c:layout>
                <c:manualLayout>
                  <c:x val="5.0942952360180848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5-442C-91F4-7CAFDDE9D3A1}"/>
                </c:ext>
              </c:extLst>
            </c:dLbl>
            <c:dLbl>
              <c:idx val="34"/>
              <c:layout>
                <c:manualLayout>
                  <c:x val="6.7907413669205463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5-442C-91F4-7CAFDDE9D3A1}"/>
                </c:ext>
              </c:extLst>
            </c:dLbl>
            <c:dLbl>
              <c:idx val="35"/>
              <c:layout>
                <c:manualLayout>
                  <c:x val="5.1042089226393597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42C-91F4-7CAFDDE9D3A1}"/>
                </c:ext>
              </c:extLst>
            </c:dLbl>
            <c:dLbl>
              <c:idx val="36"/>
              <c:layout>
                <c:manualLayout>
                  <c:x val="6.8056118968525207E-3"/>
                  <c:y val="8.16616046759534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5-442C-91F4-7CAFDDE9D3A1}"/>
                </c:ext>
              </c:extLst>
            </c:dLbl>
            <c:dLbl>
              <c:idx val="37"/>
              <c:layout>
                <c:manualLayout>
                  <c:x val="6.80561189685252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5-442C-91F4-7CAFDDE9D3A1}"/>
                </c:ext>
              </c:extLst>
            </c:dLbl>
            <c:dLbl>
              <c:idx val="38"/>
              <c:layout>
                <c:manualLayout>
                  <c:x val="8.5070148710656816E-3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5-442C-91F4-7CAFDDE9D3A1}"/>
                </c:ext>
              </c:extLst>
            </c:dLbl>
            <c:dLbl>
              <c:idx val="39"/>
              <c:layout>
                <c:manualLayout>
                  <c:x val="1.02084178452788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5-442C-91F4-7CAFDDE9D3A1}"/>
                </c:ext>
              </c:extLst>
            </c:dLbl>
            <c:dLbl>
              <c:idx val="40"/>
              <c:layout>
                <c:manualLayout>
                  <c:x val="1.0208417845278844E-2"/>
                  <c:y val="8.16616046759534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5-442C-91F4-7CAFDDE9D3A1}"/>
                </c:ext>
              </c:extLst>
            </c:dLbl>
            <c:dLbl>
              <c:idx val="41"/>
              <c:layout>
                <c:manualLayout>
                  <c:x val="1.3611223793705291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5-442C-91F4-7CAFDDE9D3A1}"/>
                </c:ext>
              </c:extLst>
            </c:dLbl>
            <c:dLbl>
              <c:idx val="42"/>
              <c:layout>
                <c:manualLayout>
                  <c:x val="1.190982081949213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95-442C-91F4-7CAFDDE9D3A1}"/>
                </c:ext>
              </c:extLst>
            </c:dLbl>
            <c:dLbl>
              <c:idx val="43"/>
              <c:layout>
                <c:manualLayout>
                  <c:x val="1.3611223793705166E-2"/>
                  <c:y val="1.63323209275853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5-442C-91F4-7CAFDDE9D3A1}"/>
                </c:ext>
              </c:extLst>
            </c:dLbl>
            <c:dLbl>
              <c:idx val="44"/>
              <c:layout>
                <c:manualLayout>
                  <c:x val="1.5312626767918452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95-442C-91F4-7CAFDDE9D3A1}"/>
                </c:ext>
              </c:extLst>
            </c:dLbl>
            <c:dLbl>
              <c:idx val="45"/>
              <c:layout>
                <c:manualLayout>
                  <c:x val="1.5312626767918452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95-442C-91F4-7CAFDDE9D3A1}"/>
                </c:ext>
              </c:extLst>
            </c:dLbl>
            <c:dLbl>
              <c:idx val="46"/>
              <c:layout>
                <c:manualLayout>
                  <c:x val="1.53126267679184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95-442C-91F4-7CAFDDE9D3A1}"/>
                </c:ext>
              </c:extLst>
            </c:dLbl>
            <c:dLbl>
              <c:idx val="47"/>
              <c:layout>
                <c:manualLayout>
                  <c:x val="1.7014029742131488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95-442C-91F4-7CAFDDE9D3A1}"/>
                </c:ext>
              </c:extLst>
            </c:dLbl>
            <c:dLbl>
              <c:idx val="48"/>
              <c:layout>
                <c:manualLayout>
                  <c:x val="2.0416835690557938E-2"/>
                  <c:y val="1.0371840400233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95-442C-91F4-7CAFDDE9D3A1}"/>
                </c:ext>
              </c:extLst>
            </c:dLbl>
            <c:dLbl>
              <c:idx val="49"/>
              <c:layout>
                <c:manualLayout>
                  <c:x val="2.0416835690557938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95-442C-91F4-7CAFDDE9D3A1}"/>
                </c:ext>
              </c:extLst>
            </c:dLbl>
            <c:dLbl>
              <c:idx val="50"/>
              <c:layout>
                <c:manualLayout>
                  <c:x val="2.04168356905579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95-442C-91F4-7CAFDDE9D3A1}"/>
                </c:ext>
              </c:extLst>
            </c:dLbl>
            <c:dLbl>
              <c:idx val="51"/>
              <c:layout>
                <c:manualLayout>
                  <c:x val="2.2118238664771098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95-442C-91F4-7CAFDDE9D3A1}"/>
                </c:ext>
              </c:extLst>
            </c:dLbl>
            <c:dLbl>
              <c:idx val="52"/>
              <c:layout>
                <c:manualLayout>
                  <c:x val="2.21182386647710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95-442C-91F4-7CAFDDE9D3A1}"/>
                </c:ext>
              </c:extLst>
            </c:dLbl>
            <c:dLbl>
              <c:idx val="53"/>
              <c:layout>
                <c:manualLayout>
                  <c:x val="2.3819641638984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95-442C-91F4-7CAFDDE9D3A1}"/>
                </c:ext>
              </c:extLst>
            </c:dLbl>
            <c:dLbl>
              <c:idx val="54"/>
              <c:layout>
                <c:manualLayout>
                  <c:x val="2.72224475874104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95-442C-91F4-7CAFDDE9D3A1}"/>
                </c:ext>
              </c:extLst>
            </c:dLbl>
            <c:dLbl>
              <c:idx val="55"/>
              <c:layout>
                <c:manualLayout>
                  <c:x val="2.8923850561623745E-2"/>
                  <c:y val="3.266464183996007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95-442C-91F4-7CAFDDE9D3A1}"/>
                </c:ext>
              </c:extLst>
            </c:dLbl>
            <c:dLbl>
              <c:idx val="56"/>
              <c:layout>
                <c:manualLayout>
                  <c:x val="2.8923850561623745E-2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95-442C-91F4-7CAFDDE9D3A1}"/>
                </c:ext>
              </c:extLst>
            </c:dLbl>
            <c:dLbl>
              <c:idx val="57"/>
              <c:layout>
                <c:manualLayout>
                  <c:x val="3.2326656510050067E-2"/>
                  <c:y val="3.266464183996007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95-442C-91F4-7CAFDDE9D3A1}"/>
                </c:ext>
              </c:extLst>
            </c:dLbl>
            <c:dLbl>
              <c:idx val="58"/>
              <c:layout>
                <c:manualLayout>
                  <c:x val="3.57294624584763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95-442C-91F4-7CAFDDE9D3A1}"/>
                </c:ext>
              </c:extLst>
            </c:dLbl>
            <c:dLbl>
              <c:idx val="59"/>
              <c:layout>
                <c:manualLayout>
                  <c:x val="3.7430865432689552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95-442C-91F4-7CAFDDE9D3A1}"/>
                </c:ext>
              </c:extLst>
            </c:dLbl>
            <c:dLbl>
              <c:idx val="60"/>
              <c:layout>
                <c:manualLayout>
                  <c:x val="3.74308654326895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95-442C-91F4-7CAFDDE9D3A1}"/>
                </c:ext>
              </c:extLst>
            </c:dLbl>
            <c:dLbl>
              <c:idx val="61"/>
              <c:layout>
                <c:manualLayout>
                  <c:x val="3.9132268406902711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95-442C-91F4-7CAFDDE9D3A1}"/>
                </c:ext>
              </c:extLst>
            </c:dLbl>
            <c:dLbl>
              <c:idx val="62"/>
              <c:layout>
                <c:manualLayout>
                  <c:x val="4.08336713811158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95-442C-91F4-7CAFDDE9D3A1}"/>
                </c:ext>
              </c:extLst>
            </c:dLbl>
            <c:dLbl>
              <c:idx val="63"/>
              <c:layout>
                <c:manualLayout>
                  <c:x val="4.08336713811158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95-442C-91F4-7CAFDDE9D3A1}"/>
                </c:ext>
              </c:extLst>
            </c:dLbl>
            <c:dLbl>
              <c:idx val="64"/>
              <c:layout>
                <c:manualLayout>
                  <c:x val="4.2535074355329036E-2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95-442C-91F4-7CAFDDE9D3A1}"/>
                </c:ext>
              </c:extLst>
            </c:dLbl>
            <c:dLbl>
              <c:idx val="65"/>
              <c:layout>
                <c:manualLayout>
                  <c:x val="4.5937880303755362E-2"/>
                  <c:y val="1.521065916864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95-442C-91F4-7CAFDDE9D3A1}"/>
                </c:ext>
              </c:extLst>
            </c:dLbl>
            <c:dLbl>
              <c:idx val="66"/>
              <c:layout>
                <c:manualLayout>
                  <c:x val="-1.7014029742131614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95-442C-91F4-7CAFDDE9D3A1}"/>
                </c:ext>
              </c:extLst>
            </c:dLbl>
            <c:dLbl>
              <c:idx val="67"/>
              <c:layout>
                <c:manualLayout>
                  <c:x val="-1.70140297421316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95-442C-91F4-7CAFDDE9D3A1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岬町</c:v>
                </c:pt>
                <c:pt idx="1">
                  <c:v>此花区</c:v>
                </c:pt>
                <c:pt idx="2">
                  <c:v>大正区</c:v>
                </c:pt>
                <c:pt idx="3">
                  <c:v>高石市</c:v>
                </c:pt>
                <c:pt idx="4">
                  <c:v>住之江区</c:v>
                </c:pt>
                <c:pt idx="5">
                  <c:v>生野区</c:v>
                </c:pt>
                <c:pt idx="6">
                  <c:v>岸和田市</c:v>
                </c:pt>
                <c:pt idx="7">
                  <c:v>阪南市</c:v>
                </c:pt>
                <c:pt idx="8">
                  <c:v>西成区</c:v>
                </c:pt>
                <c:pt idx="9">
                  <c:v>千早赤阪村</c:v>
                </c:pt>
                <c:pt idx="10">
                  <c:v>大阪市</c:v>
                </c:pt>
                <c:pt idx="11">
                  <c:v>泉大津市</c:v>
                </c:pt>
                <c:pt idx="12">
                  <c:v>田尻町</c:v>
                </c:pt>
                <c:pt idx="13">
                  <c:v>住吉区</c:v>
                </c:pt>
                <c:pt idx="14">
                  <c:v>淀川区</c:v>
                </c:pt>
                <c:pt idx="15">
                  <c:v>泉佐野市</c:v>
                </c:pt>
                <c:pt idx="16">
                  <c:v>忠岡町</c:v>
                </c:pt>
                <c:pt idx="17">
                  <c:v>西淀川区</c:v>
                </c:pt>
                <c:pt idx="18">
                  <c:v>福島区</c:v>
                </c:pt>
                <c:pt idx="19">
                  <c:v>貝塚市</c:v>
                </c:pt>
                <c:pt idx="20">
                  <c:v>東住吉区</c:v>
                </c:pt>
                <c:pt idx="21">
                  <c:v>北区</c:v>
                </c:pt>
                <c:pt idx="22">
                  <c:v>鶴見区</c:v>
                </c:pt>
                <c:pt idx="23">
                  <c:v>茨木市</c:v>
                </c:pt>
                <c:pt idx="24">
                  <c:v>堺市美原区</c:v>
                </c:pt>
                <c:pt idx="25">
                  <c:v>港区</c:v>
                </c:pt>
                <c:pt idx="26">
                  <c:v>堺市北区</c:v>
                </c:pt>
                <c:pt idx="27">
                  <c:v>平野区</c:v>
                </c:pt>
                <c:pt idx="28">
                  <c:v>能勢町</c:v>
                </c:pt>
                <c:pt idx="29">
                  <c:v>和泉市</c:v>
                </c:pt>
                <c:pt idx="30">
                  <c:v>堺市</c:v>
                </c:pt>
                <c:pt idx="31">
                  <c:v>堺市堺区</c:v>
                </c:pt>
                <c:pt idx="32">
                  <c:v>東成区</c:v>
                </c:pt>
                <c:pt idx="33">
                  <c:v>河内長野市</c:v>
                </c:pt>
                <c:pt idx="34">
                  <c:v>城東区</c:v>
                </c:pt>
                <c:pt idx="35">
                  <c:v>中央区</c:v>
                </c:pt>
                <c:pt idx="36">
                  <c:v>旭区</c:v>
                </c:pt>
                <c:pt idx="37">
                  <c:v>泉南市</c:v>
                </c:pt>
                <c:pt idx="38">
                  <c:v>島本町</c:v>
                </c:pt>
                <c:pt idx="39">
                  <c:v>熊取町</c:v>
                </c:pt>
                <c:pt idx="40">
                  <c:v>堺市西区</c:v>
                </c:pt>
                <c:pt idx="41">
                  <c:v>浪速区</c:v>
                </c:pt>
                <c:pt idx="42">
                  <c:v>堺市東区</c:v>
                </c:pt>
                <c:pt idx="43">
                  <c:v>高槻市</c:v>
                </c:pt>
                <c:pt idx="44">
                  <c:v>東淀川区</c:v>
                </c:pt>
                <c:pt idx="45">
                  <c:v>阿倍野区</c:v>
                </c:pt>
                <c:pt idx="46">
                  <c:v>守口市</c:v>
                </c:pt>
                <c:pt idx="47">
                  <c:v>都島区</c:v>
                </c:pt>
                <c:pt idx="48">
                  <c:v>天王寺区</c:v>
                </c:pt>
                <c:pt idx="49">
                  <c:v>堺市中区</c:v>
                </c:pt>
                <c:pt idx="50">
                  <c:v>吹田市</c:v>
                </c:pt>
                <c:pt idx="51">
                  <c:v>大阪狭山市</c:v>
                </c:pt>
                <c:pt idx="52">
                  <c:v>東大阪市</c:v>
                </c:pt>
                <c:pt idx="53">
                  <c:v>富田林市</c:v>
                </c:pt>
                <c:pt idx="54">
                  <c:v>四條畷市</c:v>
                </c:pt>
                <c:pt idx="55">
                  <c:v>門真市</c:v>
                </c:pt>
                <c:pt idx="56">
                  <c:v>池田市</c:v>
                </c:pt>
                <c:pt idx="57">
                  <c:v>柏原市</c:v>
                </c:pt>
                <c:pt idx="58">
                  <c:v>豊中市</c:v>
                </c:pt>
                <c:pt idx="59">
                  <c:v>西区</c:v>
                </c:pt>
                <c:pt idx="60">
                  <c:v>寝屋川市</c:v>
                </c:pt>
                <c:pt idx="61">
                  <c:v>堺市南区</c:v>
                </c:pt>
                <c:pt idx="62">
                  <c:v>枚方市</c:v>
                </c:pt>
                <c:pt idx="63">
                  <c:v>摂津市</c:v>
                </c:pt>
                <c:pt idx="64">
                  <c:v>箕面市</c:v>
                </c:pt>
                <c:pt idx="65">
                  <c:v>大東市</c:v>
                </c:pt>
                <c:pt idx="66">
                  <c:v>藤井寺市</c:v>
                </c:pt>
                <c:pt idx="67">
                  <c:v>羽曳野市</c:v>
                </c:pt>
                <c:pt idx="68">
                  <c:v>八尾市</c:v>
                </c:pt>
                <c:pt idx="69">
                  <c:v>松原市</c:v>
                </c:pt>
                <c:pt idx="70">
                  <c:v>河南町</c:v>
                </c:pt>
                <c:pt idx="71">
                  <c:v>交野市</c:v>
                </c:pt>
                <c:pt idx="72">
                  <c:v>豊能町</c:v>
                </c:pt>
                <c:pt idx="73">
                  <c:v>太子町</c:v>
                </c:pt>
              </c:strCache>
            </c:strRef>
          </c:cat>
          <c:val>
            <c:numRef>
              <c:f>市区町村別_医療費!$S$6:$S$79</c:f>
              <c:numCache>
                <c:formatCode>#,##0_ </c:formatCode>
                <c:ptCount val="74"/>
                <c:pt idx="0">
                  <c:v>991143.11796942598</c:v>
                </c:pt>
                <c:pt idx="1">
                  <c:v>965287.20949180156</c:v>
                </c:pt>
                <c:pt idx="2">
                  <c:v>950985.24358497583</c:v>
                </c:pt>
                <c:pt idx="3">
                  <c:v>930519.10273817601</c:v>
                </c:pt>
                <c:pt idx="4">
                  <c:v>929967.47073736449</c:v>
                </c:pt>
                <c:pt idx="5">
                  <c:v>920053.97208619001</c:v>
                </c:pt>
                <c:pt idx="6">
                  <c:v>919418.94744131295</c:v>
                </c:pt>
                <c:pt idx="7">
                  <c:v>918896.62387676514</c:v>
                </c:pt>
                <c:pt idx="8">
                  <c:v>915977.38098476606</c:v>
                </c:pt>
                <c:pt idx="9">
                  <c:v>915878.6324786325</c:v>
                </c:pt>
                <c:pt idx="10">
                  <c:v>914091.42398767883</c:v>
                </c:pt>
                <c:pt idx="11">
                  <c:v>913201.54981549818</c:v>
                </c:pt>
                <c:pt idx="12">
                  <c:v>912683.55817875208</c:v>
                </c:pt>
                <c:pt idx="13">
                  <c:v>912353.82379344245</c:v>
                </c:pt>
                <c:pt idx="14">
                  <c:v>908107.95705831074</c:v>
                </c:pt>
                <c:pt idx="15">
                  <c:v>903303.59845079191</c:v>
                </c:pt>
                <c:pt idx="16">
                  <c:v>902563.62606232299</c:v>
                </c:pt>
                <c:pt idx="17">
                  <c:v>902208.83815829991</c:v>
                </c:pt>
                <c:pt idx="18">
                  <c:v>899981.95923656924</c:v>
                </c:pt>
                <c:pt idx="19">
                  <c:v>899927.80227596022</c:v>
                </c:pt>
                <c:pt idx="20">
                  <c:v>898504.94540297799</c:v>
                </c:pt>
                <c:pt idx="21">
                  <c:v>894060.12190476188</c:v>
                </c:pt>
                <c:pt idx="22">
                  <c:v>891662.05916752666</c:v>
                </c:pt>
                <c:pt idx="23">
                  <c:v>890565.65964477486</c:v>
                </c:pt>
                <c:pt idx="24">
                  <c:v>889808.11654861562</c:v>
                </c:pt>
                <c:pt idx="25">
                  <c:v>886559.95966746239</c:v>
                </c:pt>
                <c:pt idx="26">
                  <c:v>886030.28223822522</c:v>
                </c:pt>
                <c:pt idx="27">
                  <c:v>885379.02142368013</c:v>
                </c:pt>
                <c:pt idx="28">
                  <c:v>884722.07492795389</c:v>
                </c:pt>
                <c:pt idx="29">
                  <c:v>884562.64132470626</c:v>
                </c:pt>
                <c:pt idx="30">
                  <c:v>873821.72489082965</c:v>
                </c:pt>
                <c:pt idx="31">
                  <c:v>873778.97730392602</c:v>
                </c:pt>
                <c:pt idx="32">
                  <c:v>871557.18585274613</c:v>
                </c:pt>
                <c:pt idx="33">
                  <c:v>870212.64015843999</c:v>
                </c:pt>
                <c:pt idx="34">
                  <c:v>867743.96289774356</c:v>
                </c:pt>
                <c:pt idx="35">
                  <c:v>867535.79861492803</c:v>
                </c:pt>
                <c:pt idx="36">
                  <c:v>865883.14895555412</c:v>
                </c:pt>
                <c:pt idx="37">
                  <c:v>865658.46665259602</c:v>
                </c:pt>
                <c:pt idx="38">
                  <c:v>862627.93837286637</c:v>
                </c:pt>
                <c:pt idx="39">
                  <c:v>861405.91164658638</c:v>
                </c:pt>
                <c:pt idx="40">
                  <c:v>860989.13136435964</c:v>
                </c:pt>
                <c:pt idx="41">
                  <c:v>856672.10941704037</c:v>
                </c:pt>
                <c:pt idx="42">
                  <c:v>856588.30765089835</c:v>
                </c:pt>
                <c:pt idx="43">
                  <c:v>854674.92490765906</c:v>
                </c:pt>
                <c:pt idx="44">
                  <c:v>853015.50844826817</c:v>
                </c:pt>
                <c:pt idx="45">
                  <c:v>852027.30659547355</c:v>
                </c:pt>
                <c:pt idx="46">
                  <c:v>850532.50225138303</c:v>
                </c:pt>
                <c:pt idx="47">
                  <c:v>849487.40226986131</c:v>
                </c:pt>
                <c:pt idx="48">
                  <c:v>843734.02053530223</c:v>
                </c:pt>
                <c:pt idx="49">
                  <c:v>843014.61734104052</c:v>
                </c:pt>
                <c:pt idx="50">
                  <c:v>842986.14064401679</c:v>
                </c:pt>
                <c:pt idx="51">
                  <c:v>842333.05442637764</c:v>
                </c:pt>
                <c:pt idx="52">
                  <c:v>841649.8427531796</c:v>
                </c:pt>
                <c:pt idx="53">
                  <c:v>838521.13587819703</c:v>
                </c:pt>
                <c:pt idx="54">
                  <c:v>834215.71586444008</c:v>
                </c:pt>
                <c:pt idx="55">
                  <c:v>834196.17769671709</c:v>
                </c:pt>
                <c:pt idx="56">
                  <c:v>831792.67318714177</c:v>
                </c:pt>
                <c:pt idx="57">
                  <c:v>825853.56763682957</c:v>
                </c:pt>
                <c:pt idx="58">
                  <c:v>819890.92023373209</c:v>
                </c:pt>
                <c:pt idx="59">
                  <c:v>817555.45845786016</c:v>
                </c:pt>
                <c:pt idx="60">
                  <c:v>817131.42456656054</c:v>
                </c:pt>
                <c:pt idx="61">
                  <c:v>816381.06812349323</c:v>
                </c:pt>
                <c:pt idx="62">
                  <c:v>815063.89365004387</c:v>
                </c:pt>
                <c:pt idx="63">
                  <c:v>814468.51883199322</c:v>
                </c:pt>
                <c:pt idx="64">
                  <c:v>810337.39004149381</c:v>
                </c:pt>
                <c:pt idx="65">
                  <c:v>806028.0223922584</c:v>
                </c:pt>
                <c:pt idx="66">
                  <c:v>798952.61649444338</c:v>
                </c:pt>
                <c:pt idx="67">
                  <c:v>797440.76538377907</c:v>
                </c:pt>
                <c:pt idx="68">
                  <c:v>791431.06374212308</c:v>
                </c:pt>
                <c:pt idx="69">
                  <c:v>789602.16916167666</c:v>
                </c:pt>
                <c:pt idx="70">
                  <c:v>784347.33239733241</c:v>
                </c:pt>
                <c:pt idx="71">
                  <c:v>780389.60711331677</c:v>
                </c:pt>
                <c:pt idx="72">
                  <c:v>757585.83497483039</c:v>
                </c:pt>
                <c:pt idx="73">
                  <c:v>749490.96538274013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38791266450361"/>
                  <c:y val="-0.8750299984877474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A-4F25-99C3-095E08502591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A-4F25-99C3-095E08502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市区町村別_医療費!$AE$6:$AE$79</c:f>
              <c:numCache>
                <c:formatCode>General</c:formatCode>
                <c:ptCount val="74"/>
                <c:pt idx="0">
                  <c:v>882614.31964306522</c:v>
                </c:pt>
                <c:pt idx="1">
                  <c:v>882614.31964306522</c:v>
                </c:pt>
                <c:pt idx="2">
                  <c:v>882614.31964306522</c:v>
                </c:pt>
                <c:pt idx="3">
                  <c:v>882614.31964306522</c:v>
                </c:pt>
                <c:pt idx="4">
                  <c:v>882614.31964306522</c:v>
                </c:pt>
                <c:pt idx="5">
                  <c:v>882614.31964306522</c:v>
                </c:pt>
                <c:pt idx="6">
                  <c:v>882614.31964306522</c:v>
                </c:pt>
                <c:pt idx="7">
                  <c:v>882614.31964306522</c:v>
                </c:pt>
                <c:pt idx="8">
                  <c:v>882614.31964306522</c:v>
                </c:pt>
                <c:pt idx="9">
                  <c:v>882614.31964306522</c:v>
                </c:pt>
                <c:pt idx="10">
                  <c:v>882614.31964306522</c:v>
                </c:pt>
                <c:pt idx="11">
                  <c:v>882614.31964306522</c:v>
                </c:pt>
                <c:pt idx="12">
                  <c:v>882614.31964306522</c:v>
                </c:pt>
                <c:pt idx="13">
                  <c:v>882614.31964306522</c:v>
                </c:pt>
                <c:pt idx="14">
                  <c:v>882614.31964306522</c:v>
                </c:pt>
                <c:pt idx="15">
                  <c:v>882614.31964306522</c:v>
                </c:pt>
                <c:pt idx="16">
                  <c:v>882614.31964306522</c:v>
                </c:pt>
                <c:pt idx="17">
                  <c:v>882614.31964306522</c:v>
                </c:pt>
                <c:pt idx="18">
                  <c:v>882614.31964306522</c:v>
                </c:pt>
                <c:pt idx="19">
                  <c:v>882614.31964306522</c:v>
                </c:pt>
                <c:pt idx="20">
                  <c:v>882614.31964306522</c:v>
                </c:pt>
                <c:pt idx="21">
                  <c:v>882614.31964306522</c:v>
                </c:pt>
                <c:pt idx="22">
                  <c:v>882614.31964306522</c:v>
                </c:pt>
                <c:pt idx="23">
                  <c:v>882614.31964306522</c:v>
                </c:pt>
                <c:pt idx="24">
                  <c:v>882614.31964306522</c:v>
                </c:pt>
                <c:pt idx="25">
                  <c:v>882614.31964306522</c:v>
                </c:pt>
                <c:pt idx="26">
                  <c:v>882614.31964306522</c:v>
                </c:pt>
                <c:pt idx="27">
                  <c:v>882614.31964306522</c:v>
                </c:pt>
                <c:pt idx="28">
                  <c:v>882614.31964306522</c:v>
                </c:pt>
                <c:pt idx="29">
                  <c:v>882614.31964306522</c:v>
                </c:pt>
                <c:pt idx="30">
                  <c:v>882614.31964306522</c:v>
                </c:pt>
                <c:pt idx="31">
                  <c:v>882614.31964306522</c:v>
                </c:pt>
                <c:pt idx="32">
                  <c:v>882614.31964306522</c:v>
                </c:pt>
                <c:pt idx="33">
                  <c:v>882614.31964306522</c:v>
                </c:pt>
                <c:pt idx="34">
                  <c:v>882614.31964306522</c:v>
                </c:pt>
                <c:pt idx="35">
                  <c:v>882614.31964306522</c:v>
                </c:pt>
                <c:pt idx="36">
                  <c:v>882614.31964306522</c:v>
                </c:pt>
                <c:pt idx="37">
                  <c:v>882614.31964306522</c:v>
                </c:pt>
                <c:pt idx="38">
                  <c:v>882614.31964306522</c:v>
                </c:pt>
                <c:pt idx="39">
                  <c:v>882614.31964306522</c:v>
                </c:pt>
                <c:pt idx="40">
                  <c:v>882614.31964306522</c:v>
                </c:pt>
                <c:pt idx="41">
                  <c:v>882614.31964306522</c:v>
                </c:pt>
                <c:pt idx="42">
                  <c:v>882614.31964306522</c:v>
                </c:pt>
                <c:pt idx="43">
                  <c:v>882614.31964306522</c:v>
                </c:pt>
                <c:pt idx="44">
                  <c:v>882614.31964306522</c:v>
                </c:pt>
                <c:pt idx="45">
                  <c:v>882614.31964306522</c:v>
                </c:pt>
                <c:pt idx="46">
                  <c:v>882614.31964306522</c:v>
                </c:pt>
                <c:pt idx="47">
                  <c:v>882614.31964306522</c:v>
                </c:pt>
                <c:pt idx="48">
                  <c:v>882614.31964306522</c:v>
                </c:pt>
                <c:pt idx="49">
                  <c:v>882614.31964306522</c:v>
                </c:pt>
                <c:pt idx="50">
                  <c:v>882614.31964306522</c:v>
                </c:pt>
                <c:pt idx="51">
                  <c:v>882614.31964306522</c:v>
                </c:pt>
                <c:pt idx="52">
                  <c:v>882614.31964306522</c:v>
                </c:pt>
                <c:pt idx="53">
                  <c:v>882614.31964306522</c:v>
                </c:pt>
                <c:pt idx="54">
                  <c:v>882614.31964306522</c:v>
                </c:pt>
                <c:pt idx="55">
                  <c:v>882614.31964306522</c:v>
                </c:pt>
                <c:pt idx="56">
                  <c:v>882614.31964306522</c:v>
                </c:pt>
                <c:pt idx="57">
                  <c:v>882614.31964306522</c:v>
                </c:pt>
                <c:pt idx="58">
                  <c:v>882614.31964306522</c:v>
                </c:pt>
                <c:pt idx="59">
                  <c:v>882614.31964306522</c:v>
                </c:pt>
                <c:pt idx="60">
                  <c:v>882614.31964306522</c:v>
                </c:pt>
                <c:pt idx="61">
                  <c:v>882614.31964306522</c:v>
                </c:pt>
                <c:pt idx="62">
                  <c:v>882614.31964306522</c:v>
                </c:pt>
                <c:pt idx="63">
                  <c:v>882614.31964306522</c:v>
                </c:pt>
                <c:pt idx="64">
                  <c:v>882614.31964306522</c:v>
                </c:pt>
                <c:pt idx="65">
                  <c:v>882614.31964306522</c:v>
                </c:pt>
                <c:pt idx="66">
                  <c:v>882614.31964306522</c:v>
                </c:pt>
                <c:pt idx="67">
                  <c:v>882614.31964306522</c:v>
                </c:pt>
                <c:pt idx="68">
                  <c:v>882614.31964306522</c:v>
                </c:pt>
                <c:pt idx="69">
                  <c:v>882614.31964306522</c:v>
                </c:pt>
                <c:pt idx="70">
                  <c:v>882614.31964306522</c:v>
                </c:pt>
                <c:pt idx="71">
                  <c:v>882614.31964306522</c:v>
                </c:pt>
                <c:pt idx="72">
                  <c:v>882614.31964306522</c:v>
                </c:pt>
                <c:pt idx="73">
                  <c:v>882614.31964306522</c:v>
                </c:pt>
              </c:numCache>
            </c:numRef>
          </c:xVal>
          <c:yVal>
            <c:numRef>
              <c:f>市区町村別_医療費!$AJ$6:$AJ$79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  <c:max val="1200000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7789855072463"/>
          <c:y val="7.2786609996886034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50"/>
              <c:layout>
                <c:manualLayout>
                  <c:x val="3.412302155325576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82D-BCBC-D744EF836463}"/>
                </c:ext>
              </c:extLst>
            </c:dLbl>
            <c:dLbl>
              <c:idx val="51"/>
              <c:layout>
                <c:manualLayout>
                  <c:x val="3.41230215532545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82D-BCBC-D744EF836463}"/>
                </c:ext>
              </c:extLst>
            </c:dLbl>
            <c:dLbl>
              <c:idx val="52"/>
              <c:layout>
                <c:manualLayout>
                  <c:x val="3.41230215532545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82D-BCBC-D744EF836463}"/>
                </c:ext>
              </c:extLst>
            </c:dLbl>
            <c:dLbl>
              <c:idx val="53"/>
              <c:layout>
                <c:manualLayout>
                  <c:x val="5.1184532329883641E-3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82D-BCBC-D744EF836463}"/>
                </c:ext>
              </c:extLst>
            </c:dLbl>
            <c:dLbl>
              <c:idx val="54"/>
              <c:layout>
                <c:manualLayout>
                  <c:x val="5.1184532329883641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9-482D-BCBC-D744EF836463}"/>
                </c:ext>
              </c:extLst>
            </c:dLbl>
            <c:dLbl>
              <c:idx val="55"/>
              <c:layout>
                <c:manualLayout>
                  <c:x val="8.53075538831381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9-482D-BCBC-D744EF836463}"/>
                </c:ext>
              </c:extLst>
            </c:dLbl>
            <c:dLbl>
              <c:idx val="56"/>
              <c:layout>
                <c:manualLayout>
                  <c:x val="1.0236906465976728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9-482D-BCBC-D744EF836463}"/>
                </c:ext>
              </c:extLst>
            </c:dLbl>
            <c:dLbl>
              <c:idx val="57"/>
              <c:layout>
                <c:manualLayout>
                  <c:x val="1.02369064659767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9-482D-BCBC-D744EF836463}"/>
                </c:ext>
              </c:extLst>
            </c:dLbl>
            <c:dLbl>
              <c:idx val="58"/>
              <c:layout>
                <c:manualLayout>
                  <c:x val="1.02369064659767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9-482D-BCBC-D744EF836463}"/>
                </c:ext>
              </c:extLst>
            </c:dLbl>
            <c:dLbl>
              <c:idx val="59"/>
              <c:layout>
                <c:manualLayout>
                  <c:x val="1.1943057543639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F9-482D-BCBC-D744EF836463}"/>
                </c:ext>
              </c:extLst>
            </c:dLbl>
            <c:dLbl>
              <c:idx val="60"/>
              <c:layout>
                <c:manualLayout>
                  <c:x val="1.1943057543639515E-2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F9-482D-BCBC-D744EF836463}"/>
                </c:ext>
              </c:extLst>
            </c:dLbl>
            <c:dLbl>
              <c:idx val="61"/>
              <c:layout>
                <c:manualLayout>
                  <c:x val="1.5355359698965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F9-482D-BCBC-D744EF836463}"/>
                </c:ext>
              </c:extLst>
            </c:dLbl>
            <c:dLbl>
              <c:idx val="62"/>
              <c:layout>
                <c:manualLayout>
                  <c:x val="1.8767661854290667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F9-482D-BCBC-D744EF836463}"/>
                </c:ext>
              </c:extLst>
            </c:dLbl>
            <c:dLbl>
              <c:idx val="63"/>
              <c:layout>
                <c:manualLayout>
                  <c:x val="2.0473812931953456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F9-482D-BCBC-D744EF836463}"/>
                </c:ext>
              </c:extLst>
            </c:dLbl>
            <c:dLbl>
              <c:idx val="64"/>
              <c:layout>
                <c:manualLayout>
                  <c:x val="3.0710719397930183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F9-482D-BCBC-D744EF836463}"/>
                </c:ext>
              </c:extLst>
            </c:dLbl>
            <c:dLbl>
              <c:idx val="65"/>
              <c:layout>
                <c:manualLayout>
                  <c:x val="3.07107193979301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F9-482D-BCBC-D744EF836463}"/>
                </c:ext>
              </c:extLst>
            </c:dLbl>
            <c:dLbl>
              <c:idx val="66"/>
              <c:layout>
                <c:manualLayout>
                  <c:x val="3.41230215532557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F9-482D-BCBC-D744EF836463}"/>
                </c:ext>
              </c:extLst>
            </c:dLbl>
            <c:dLbl>
              <c:idx val="67"/>
              <c:layout>
                <c:manualLayout>
                  <c:x val="-8.5307553883139393E-3"/>
                  <c:y val="3.28750550657172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F9-482D-BCBC-D744EF836463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市区町村別_医療費!$T$6:$T$79</c:f>
              <c:strCache>
                <c:ptCount val="74"/>
                <c:pt idx="0">
                  <c:v>千早赤阪村</c:v>
                </c:pt>
                <c:pt idx="1">
                  <c:v>能勢町</c:v>
                </c:pt>
                <c:pt idx="2">
                  <c:v>岸和田市</c:v>
                </c:pt>
                <c:pt idx="3">
                  <c:v>岬町</c:v>
                </c:pt>
                <c:pt idx="4">
                  <c:v>阪南市</c:v>
                </c:pt>
                <c:pt idx="5">
                  <c:v>此花区</c:v>
                </c:pt>
                <c:pt idx="6">
                  <c:v>大正区</c:v>
                </c:pt>
                <c:pt idx="7">
                  <c:v>堺市美原区</c:v>
                </c:pt>
                <c:pt idx="8">
                  <c:v>富田林市</c:v>
                </c:pt>
                <c:pt idx="9">
                  <c:v>泉南市</c:v>
                </c:pt>
                <c:pt idx="10">
                  <c:v>和泉市</c:v>
                </c:pt>
                <c:pt idx="11">
                  <c:v>貝塚市</c:v>
                </c:pt>
                <c:pt idx="12">
                  <c:v>堺市堺区</c:v>
                </c:pt>
                <c:pt idx="13">
                  <c:v>堺市中区</c:v>
                </c:pt>
                <c:pt idx="14">
                  <c:v>田尻町</c:v>
                </c:pt>
                <c:pt idx="15">
                  <c:v>福島区</c:v>
                </c:pt>
                <c:pt idx="16">
                  <c:v>泉佐野市</c:v>
                </c:pt>
                <c:pt idx="17">
                  <c:v>大阪狭山市</c:v>
                </c:pt>
                <c:pt idx="18">
                  <c:v>大東市</c:v>
                </c:pt>
                <c:pt idx="19">
                  <c:v>堺市東区</c:v>
                </c:pt>
                <c:pt idx="20">
                  <c:v>西成区</c:v>
                </c:pt>
                <c:pt idx="21">
                  <c:v>生野区</c:v>
                </c:pt>
                <c:pt idx="22">
                  <c:v>太子町</c:v>
                </c:pt>
                <c:pt idx="23">
                  <c:v>浪速区</c:v>
                </c:pt>
                <c:pt idx="24">
                  <c:v>高石市</c:v>
                </c:pt>
                <c:pt idx="25">
                  <c:v>忠岡町</c:v>
                </c:pt>
                <c:pt idx="26">
                  <c:v>旭区</c:v>
                </c:pt>
                <c:pt idx="27">
                  <c:v>堺市</c:v>
                </c:pt>
                <c:pt idx="28">
                  <c:v>西淀川区</c:v>
                </c:pt>
                <c:pt idx="29">
                  <c:v>西区</c:v>
                </c:pt>
                <c:pt idx="30">
                  <c:v>河南町</c:v>
                </c:pt>
                <c:pt idx="31">
                  <c:v>港区</c:v>
                </c:pt>
                <c:pt idx="32">
                  <c:v>茨木市</c:v>
                </c:pt>
                <c:pt idx="33">
                  <c:v>堺市北区</c:v>
                </c:pt>
                <c:pt idx="34">
                  <c:v>城東区</c:v>
                </c:pt>
                <c:pt idx="35">
                  <c:v>北区</c:v>
                </c:pt>
                <c:pt idx="36">
                  <c:v>大阪市</c:v>
                </c:pt>
                <c:pt idx="37">
                  <c:v>東住吉区</c:v>
                </c:pt>
                <c:pt idx="38">
                  <c:v>四條畷市</c:v>
                </c:pt>
                <c:pt idx="39">
                  <c:v>淀川区</c:v>
                </c:pt>
                <c:pt idx="40">
                  <c:v>堺市西区</c:v>
                </c:pt>
                <c:pt idx="41">
                  <c:v>住之江区</c:v>
                </c:pt>
                <c:pt idx="42">
                  <c:v>堺市南区</c:v>
                </c:pt>
                <c:pt idx="43">
                  <c:v>東成区</c:v>
                </c:pt>
                <c:pt idx="44">
                  <c:v>中央区</c:v>
                </c:pt>
                <c:pt idx="45">
                  <c:v>守口市</c:v>
                </c:pt>
                <c:pt idx="46">
                  <c:v>平野区</c:v>
                </c:pt>
                <c:pt idx="47">
                  <c:v>門真市</c:v>
                </c:pt>
                <c:pt idx="48">
                  <c:v>鶴見区</c:v>
                </c:pt>
                <c:pt idx="49">
                  <c:v>摂津市</c:v>
                </c:pt>
                <c:pt idx="50">
                  <c:v>熊取町</c:v>
                </c:pt>
                <c:pt idx="51">
                  <c:v>枚方市</c:v>
                </c:pt>
                <c:pt idx="52">
                  <c:v>東大阪市</c:v>
                </c:pt>
                <c:pt idx="53">
                  <c:v>河内長野市</c:v>
                </c:pt>
                <c:pt idx="54">
                  <c:v>天王寺区</c:v>
                </c:pt>
                <c:pt idx="55">
                  <c:v>東淀川区</c:v>
                </c:pt>
                <c:pt idx="56">
                  <c:v>住吉区</c:v>
                </c:pt>
                <c:pt idx="57">
                  <c:v>泉大津市</c:v>
                </c:pt>
                <c:pt idx="58">
                  <c:v>都島区</c:v>
                </c:pt>
                <c:pt idx="59">
                  <c:v>寝屋川市</c:v>
                </c:pt>
                <c:pt idx="60">
                  <c:v>池田市</c:v>
                </c:pt>
                <c:pt idx="61">
                  <c:v>島本町</c:v>
                </c:pt>
                <c:pt idx="62">
                  <c:v>高槻市</c:v>
                </c:pt>
                <c:pt idx="63">
                  <c:v>羽曳野市</c:v>
                </c:pt>
                <c:pt idx="64">
                  <c:v>箕面市</c:v>
                </c:pt>
                <c:pt idx="65">
                  <c:v>藤井寺市</c:v>
                </c:pt>
                <c:pt idx="66">
                  <c:v>交野市</c:v>
                </c:pt>
                <c:pt idx="67">
                  <c:v>阿倍野区</c:v>
                </c:pt>
                <c:pt idx="68">
                  <c:v>八尾市</c:v>
                </c:pt>
                <c:pt idx="69">
                  <c:v>吹田市</c:v>
                </c:pt>
                <c:pt idx="70">
                  <c:v>豊中市</c:v>
                </c:pt>
                <c:pt idx="71">
                  <c:v>豊能町</c:v>
                </c:pt>
                <c:pt idx="72">
                  <c:v>松原市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市区町村別_医療費!$U$6:$U$79</c:f>
              <c:numCache>
                <c:formatCode>#,##0_ </c:formatCode>
                <c:ptCount val="74"/>
                <c:pt idx="0">
                  <c:v>44353.394039735096</c:v>
                </c:pt>
                <c:pt idx="1">
                  <c:v>44215.928370820227</c:v>
                </c:pt>
                <c:pt idx="2">
                  <c:v>40097.573336997601</c:v>
                </c:pt>
                <c:pt idx="3">
                  <c:v>39999.222316637373</c:v>
                </c:pt>
                <c:pt idx="4">
                  <c:v>39336.738792949487</c:v>
                </c:pt>
                <c:pt idx="5">
                  <c:v>39218.275259954404</c:v>
                </c:pt>
                <c:pt idx="6">
                  <c:v>39045.830918925523</c:v>
                </c:pt>
                <c:pt idx="7">
                  <c:v>38759.741811526619</c:v>
                </c:pt>
                <c:pt idx="8">
                  <c:v>37728.574646138077</c:v>
                </c:pt>
                <c:pt idx="9">
                  <c:v>37562.010348696109</c:v>
                </c:pt>
                <c:pt idx="10">
                  <c:v>37352.058788636998</c:v>
                </c:pt>
                <c:pt idx="11">
                  <c:v>37297.300587576392</c:v>
                </c:pt>
                <c:pt idx="12">
                  <c:v>37038.206255673402</c:v>
                </c:pt>
                <c:pt idx="13">
                  <c:v>36779.16561799396</c:v>
                </c:pt>
                <c:pt idx="14">
                  <c:v>36471.670204521717</c:v>
                </c:pt>
                <c:pt idx="15">
                  <c:v>36463.927091686717</c:v>
                </c:pt>
                <c:pt idx="16">
                  <c:v>36269.707445626816</c:v>
                </c:pt>
                <c:pt idx="17">
                  <c:v>36232.018194446471</c:v>
                </c:pt>
                <c:pt idx="18">
                  <c:v>36179.824206517565</c:v>
                </c:pt>
                <c:pt idx="19">
                  <c:v>36137.908163120468</c:v>
                </c:pt>
                <c:pt idx="20">
                  <c:v>36073.750097091019</c:v>
                </c:pt>
                <c:pt idx="21">
                  <c:v>35891.27282904389</c:v>
                </c:pt>
                <c:pt idx="22">
                  <c:v>35853.200466472306</c:v>
                </c:pt>
                <c:pt idx="23">
                  <c:v>35817.811684415778</c:v>
                </c:pt>
                <c:pt idx="24">
                  <c:v>35799.946151602613</c:v>
                </c:pt>
                <c:pt idx="25">
                  <c:v>35696.534879486855</c:v>
                </c:pt>
                <c:pt idx="26">
                  <c:v>35564.29772277757</c:v>
                </c:pt>
                <c:pt idx="27">
                  <c:v>35485.841255951236</c:v>
                </c:pt>
                <c:pt idx="28">
                  <c:v>35471.024425535266</c:v>
                </c:pt>
                <c:pt idx="29">
                  <c:v>35324.828175765368</c:v>
                </c:pt>
                <c:pt idx="30">
                  <c:v>35069.689574538206</c:v>
                </c:pt>
                <c:pt idx="31">
                  <c:v>35050.071754453333</c:v>
                </c:pt>
                <c:pt idx="32">
                  <c:v>34879.829606917105</c:v>
                </c:pt>
                <c:pt idx="33">
                  <c:v>34657.560093987886</c:v>
                </c:pt>
                <c:pt idx="34">
                  <c:v>34545.540230559673</c:v>
                </c:pt>
                <c:pt idx="35">
                  <c:v>34504.724113089374</c:v>
                </c:pt>
                <c:pt idx="36">
                  <c:v>34432.757060206401</c:v>
                </c:pt>
                <c:pt idx="37">
                  <c:v>34260.826209131592</c:v>
                </c:pt>
                <c:pt idx="38">
                  <c:v>34241.65632607392</c:v>
                </c:pt>
                <c:pt idx="39">
                  <c:v>34202.528191038997</c:v>
                </c:pt>
                <c:pt idx="40">
                  <c:v>34179.143025199803</c:v>
                </c:pt>
                <c:pt idx="41">
                  <c:v>34069.973025687847</c:v>
                </c:pt>
                <c:pt idx="42">
                  <c:v>34067.152536982619</c:v>
                </c:pt>
                <c:pt idx="43">
                  <c:v>34062.193668862994</c:v>
                </c:pt>
                <c:pt idx="44">
                  <c:v>34030.180370918155</c:v>
                </c:pt>
                <c:pt idx="45">
                  <c:v>34009.165939336366</c:v>
                </c:pt>
                <c:pt idx="46">
                  <c:v>33965.499557791685</c:v>
                </c:pt>
                <c:pt idx="47">
                  <c:v>33912.78437678083</c:v>
                </c:pt>
                <c:pt idx="48">
                  <c:v>33604.482643282376</c:v>
                </c:pt>
                <c:pt idx="49">
                  <c:v>33461.803845886359</c:v>
                </c:pt>
                <c:pt idx="50">
                  <c:v>33281.519135043884</c:v>
                </c:pt>
                <c:pt idx="51">
                  <c:v>33205.105507938439</c:v>
                </c:pt>
                <c:pt idx="52">
                  <c:v>33172.701225870616</c:v>
                </c:pt>
                <c:pt idx="53">
                  <c:v>33141.020190689851</c:v>
                </c:pt>
                <c:pt idx="54">
                  <c:v>33119.374382987204</c:v>
                </c:pt>
                <c:pt idx="55">
                  <c:v>32892.332619669753</c:v>
                </c:pt>
                <c:pt idx="56">
                  <c:v>32882.36408848461</c:v>
                </c:pt>
                <c:pt idx="57">
                  <c:v>32766.614960070245</c:v>
                </c:pt>
                <c:pt idx="58">
                  <c:v>32744.339105273091</c:v>
                </c:pt>
                <c:pt idx="59">
                  <c:v>32606.166550638445</c:v>
                </c:pt>
                <c:pt idx="60">
                  <c:v>32563.711944393635</c:v>
                </c:pt>
                <c:pt idx="61">
                  <c:v>32447.631289295066</c:v>
                </c:pt>
                <c:pt idx="62">
                  <c:v>32166.233885710837</c:v>
                </c:pt>
                <c:pt idx="63">
                  <c:v>32086.634076348833</c:v>
                </c:pt>
                <c:pt idx="64">
                  <c:v>31440.281896482331</c:v>
                </c:pt>
                <c:pt idx="65">
                  <c:v>31418.796635640134</c:v>
                </c:pt>
                <c:pt idx="66">
                  <c:v>31219.406014962955</c:v>
                </c:pt>
                <c:pt idx="67">
                  <c:v>31157.528833822216</c:v>
                </c:pt>
                <c:pt idx="68">
                  <c:v>30605.757494812256</c:v>
                </c:pt>
                <c:pt idx="69">
                  <c:v>30535.791568281675</c:v>
                </c:pt>
                <c:pt idx="70">
                  <c:v>30408.971023302158</c:v>
                </c:pt>
                <c:pt idx="71">
                  <c:v>30316.17295952775</c:v>
                </c:pt>
                <c:pt idx="72">
                  <c:v>30050.720273319104</c:v>
                </c:pt>
                <c:pt idx="73">
                  <c:v>29169.161998170315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6.0339513952605171E-3"/>
                  <c:y val="-0.8777123564181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5-4F30-A8A5-EF929813A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市区町村別_医療費!$AF$6:$AF$79</c:f>
              <c:numCache>
                <c:formatCode>General</c:formatCode>
                <c:ptCount val="74"/>
                <c:pt idx="0">
                  <c:v>33813.295527649447</c:v>
                </c:pt>
                <c:pt idx="1">
                  <c:v>33813.295527649447</c:v>
                </c:pt>
                <c:pt idx="2">
                  <c:v>33813.295527649447</c:v>
                </c:pt>
                <c:pt idx="3">
                  <c:v>33813.295527649447</c:v>
                </c:pt>
                <c:pt idx="4">
                  <c:v>33813.295527649447</c:v>
                </c:pt>
                <c:pt idx="5">
                  <c:v>33813.295527649447</c:v>
                </c:pt>
                <c:pt idx="6">
                  <c:v>33813.295527649447</c:v>
                </c:pt>
                <c:pt idx="7">
                  <c:v>33813.295527649447</c:v>
                </c:pt>
                <c:pt idx="8">
                  <c:v>33813.295527649447</c:v>
                </c:pt>
                <c:pt idx="9">
                  <c:v>33813.295527649447</c:v>
                </c:pt>
                <c:pt idx="10">
                  <c:v>33813.295527649447</c:v>
                </c:pt>
                <c:pt idx="11">
                  <c:v>33813.295527649447</c:v>
                </c:pt>
                <c:pt idx="12">
                  <c:v>33813.295527649447</c:v>
                </c:pt>
                <c:pt idx="13">
                  <c:v>33813.295527649447</c:v>
                </c:pt>
                <c:pt idx="14">
                  <c:v>33813.295527649447</c:v>
                </c:pt>
                <c:pt idx="15">
                  <c:v>33813.295527649447</c:v>
                </c:pt>
                <c:pt idx="16">
                  <c:v>33813.295527649447</c:v>
                </c:pt>
                <c:pt idx="17">
                  <c:v>33813.295527649447</c:v>
                </c:pt>
                <c:pt idx="18">
                  <c:v>33813.295527649447</c:v>
                </c:pt>
                <c:pt idx="19">
                  <c:v>33813.295527649447</c:v>
                </c:pt>
                <c:pt idx="20">
                  <c:v>33813.295527649447</c:v>
                </c:pt>
                <c:pt idx="21">
                  <c:v>33813.295527649447</c:v>
                </c:pt>
                <c:pt idx="22">
                  <c:v>33813.295527649447</c:v>
                </c:pt>
                <c:pt idx="23">
                  <c:v>33813.295527649447</c:v>
                </c:pt>
                <c:pt idx="24">
                  <c:v>33813.295527649447</c:v>
                </c:pt>
                <c:pt idx="25">
                  <c:v>33813.295527649447</c:v>
                </c:pt>
                <c:pt idx="26">
                  <c:v>33813.295527649447</c:v>
                </c:pt>
                <c:pt idx="27">
                  <c:v>33813.295527649447</c:v>
                </c:pt>
                <c:pt idx="28">
                  <c:v>33813.295527649447</c:v>
                </c:pt>
                <c:pt idx="29">
                  <c:v>33813.295527649447</c:v>
                </c:pt>
                <c:pt idx="30">
                  <c:v>33813.295527649447</c:v>
                </c:pt>
                <c:pt idx="31">
                  <c:v>33813.295527649447</c:v>
                </c:pt>
                <c:pt idx="32">
                  <c:v>33813.295527649447</c:v>
                </c:pt>
                <c:pt idx="33">
                  <c:v>33813.295527649447</c:v>
                </c:pt>
                <c:pt idx="34">
                  <c:v>33813.295527649447</c:v>
                </c:pt>
                <c:pt idx="35">
                  <c:v>33813.295527649447</c:v>
                </c:pt>
                <c:pt idx="36">
                  <c:v>33813.295527649447</c:v>
                </c:pt>
                <c:pt idx="37">
                  <c:v>33813.295527649447</c:v>
                </c:pt>
                <c:pt idx="38">
                  <c:v>33813.295527649447</c:v>
                </c:pt>
                <c:pt idx="39">
                  <c:v>33813.295527649447</c:v>
                </c:pt>
                <c:pt idx="40">
                  <c:v>33813.295527649447</c:v>
                </c:pt>
                <c:pt idx="41">
                  <c:v>33813.295527649447</c:v>
                </c:pt>
                <c:pt idx="42">
                  <c:v>33813.295527649447</c:v>
                </c:pt>
                <c:pt idx="43">
                  <c:v>33813.295527649447</c:v>
                </c:pt>
                <c:pt idx="44">
                  <c:v>33813.295527649447</c:v>
                </c:pt>
                <c:pt idx="45">
                  <c:v>33813.295527649447</c:v>
                </c:pt>
                <c:pt idx="46">
                  <c:v>33813.295527649447</c:v>
                </c:pt>
                <c:pt idx="47">
                  <c:v>33813.295527649447</c:v>
                </c:pt>
                <c:pt idx="48">
                  <c:v>33813.295527649447</c:v>
                </c:pt>
                <c:pt idx="49">
                  <c:v>33813.295527649447</c:v>
                </c:pt>
                <c:pt idx="50">
                  <c:v>33813.295527649447</c:v>
                </c:pt>
                <c:pt idx="51">
                  <c:v>33813.295527649447</c:v>
                </c:pt>
                <c:pt idx="52">
                  <c:v>33813.295527649447</c:v>
                </c:pt>
                <c:pt idx="53">
                  <c:v>33813.295527649447</c:v>
                </c:pt>
                <c:pt idx="54">
                  <c:v>33813.295527649447</c:v>
                </c:pt>
                <c:pt idx="55">
                  <c:v>33813.295527649447</c:v>
                </c:pt>
                <c:pt idx="56">
                  <c:v>33813.295527649447</c:v>
                </c:pt>
                <c:pt idx="57">
                  <c:v>33813.295527649447</c:v>
                </c:pt>
                <c:pt idx="58">
                  <c:v>33813.295527649447</c:v>
                </c:pt>
                <c:pt idx="59">
                  <c:v>33813.295527649447</c:v>
                </c:pt>
                <c:pt idx="60">
                  <c:v>33813.295527649447</c:v>
                </c:pt>
                <c:pt idx="61">
                  <c:v>33813.295527649447</c:v>
                </c:pt>
                <c:pt idx="62">
                  <c:v>33813.295527649447</c:v>
                </c:pt>
                <c:pt idx="63">
                  <c:v>33813.295527649447</c:v>
                </c:pt>
                <c:pt idx="64">
                  <c:v>33813.295527649447</c:v>
                </c:pt>
                <c:pt idx="65">
                  <c:v>33813.295527649447</c:v>
                </c:pt>
                <c:pt idx="66">
                  <c:v>33813.295527649447</c:v>
                </c:pt>
                <c:pt idx="67">
                  <c:v>33813.295527649447</c:v>
                </c:pt>
                <c:pt idx="68">
                  <c:v>33813.295527649447</c:v>
                </c:pt>
                <c:pt idx="69">
                  <c:v>33813.295527649447</c:v>
                </c:pt>
                <c:pt idx="70">
                  <c:v>33813.295527649447</c:v>
                </c:pt>
                <c:pt idx="71">
                  <c:v>33813.295527649447</c:v>
                </c:pt>
                <c:pt idx="72">
                  <c:v>33813.295527649447</c:v>
                </c:pt>
                <c:pt idx="73">
                  <c:v>33813.295527649447</c:v>
                </c:pt>
              </c:numCache>
            </c:numRef>
          </c:xVal>
          <c:yVal>
            <c:numRef>
              <c:f>市区町村別_医療費!$AJ$6:$AJ$79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4009661835748"/>
          <c:y val="7.8162778672273808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8"/>
              <c:layout>
                <c:manualLayout>
                  <c:x val="8.49380153129196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2-4149-9FED-95CCC90C4776}"/>
                </c:ext>
              </c:extLst>
            </c:dLbl>
            <c:dLbl>
              <c:idx val="49"/>
              <c:layout>
                <c:manualLayout>
                  <c:x val="8.4938015312919675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2-4149-9FED-95CCC90C4776}"/>
                </c:ext>
              </c:extLst>
            </c:dLbl>
            <c:dLbl>
              <c:idx val="50"/>
              <c:layout>
                <c:manualLayout>
                  <c:x val="1.0192561837550362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2-4149-9FED-95CCC90C4776}"/>
                </c:ext>
              </c:extLst>
            </c:dLbl>
            <c:dLbl>
              <c:idx val="51"/>
              <c:layout>
                <c:manualLayout>
                  <c:x val="1.01925618375503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2-4149-9FED-95CCC90C4776}"/>
                </c:ext>
              </c:extLst>
            </c:dLbl>
            <c:dLbl>
              <c:idx val="52"/>
              <c:layout>
                <c:manualLayout>
                  <c:x val="1.35900824500671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2-4149-9FED-95CCC90C4776}"/>
                </c:ext>
              </c:extLst>
            </c:dLbl>
            <c:dLbl>
              <c:idx val="53"/>
              <c:layout>
                <c:manualLayout>
                  <c:x val="1.5288842756325541E-2"/>
                  <c:y val="1.64392434484489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2-4149-9FED-95CCC90C4776}"/>
                </c:ext>
              </c:extLst>
            </c:dLbl>
            <c:dLbl>
              <c:idx val="54"/>
              <c:layout>
                <c:manualLayout>
                  <c:x val="1.5288842756325541E-2"/>
                  <c:y val="8.21962173187959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2-4149-9FED-95CCC90C4776}"/>
                </c:ext>
              </c:extLst>
            </c:dLbl>
            <c:dLbl>
              <c:idx val="55"/>
              <c:layout>
                <c:manualLayout>
                  <c:x val="1.698760306258381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2-4149-9FED-95CCC90C4776}"/>
                </c:ext>
              </c:extLst>
            </c:dLbl>
            <c:dLbl>
              <c:idx val="56"/>
              <c:layout>
                <c:manualLayout>
                  <c:x val="1.8686363368842204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82-4149-9FED-95CCC90C4776}"/>
                </c:ext>
              </c:extLst>
            </c:dLbl>
            <c:dLbl>
              <c:idx val="57"/>
              <c:layout>
                <c:manualLayout>
                  <c:x val="2.0385123675100723E-2"/>
                  <c:y val="3.28784868815876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2-4149-9FED-95CCC90C4776}"/>
                </c:ext>
              </c:extLst>
            </c:dLbl>
            <c:dLbl>
              <c:idx val="58"/>
              <c:layout>
                <c:manualLayout>
                  <c:x val="2.2083883981359114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2-4149-9FED-95CCC90C4776}"/>
                </c:ext>
              </c:extLst>
            </c:dLbl>
            <c:dLbl>
              <c:idx val="59"/>
              <c:layout>
                <c:manualLayout>
                  <c:x val="2.20838839813591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82-4149-9FED-95CCC90C4776}"/>
                </c:ext>
              </c:extLst>
            </c:dLbl>
            <c:dLbl>
              <c:idx val="60"/>
              <c:layout>
                <c:manualLayout>
                  <c:x val="2.3782644287617508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82-4149-9FED-95CCC90C4776}"/>
                </c:ext>
              </c:extLst>
            </c:dLbl>
            <c:dLbl>
              <c:idx val="61"/>
              <c:layout>
                <c:manualLayout>
                  <c:x val="2.7180164900134297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82-4149-9FED-95CCC90C4776}"/>
                </c:ext>
              </c:extLst>
            </c:dLbl>
            <c:dLbl>
              <c:idx val="62"/>
              <c:layout>
                <c:manualLayout>
                  <c:x val="2.7180164900134297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82-4149-9FED-95CCC90C4776}"/>
                </c:ext>
              </c:extLst>
            </c:dLbl>
            <c:dLbl>
              <c:idx val="63"/>
              <c:layout>
                <c:manualLayout>
                  <c:x val="3.2276445818909351E-2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82-4149-9FED-95CCC90C4776}"/>
                </c:ext>
              </c:extLst>
            </c:dLbl>
            <c:dLbl>
              <c:idx val="64"/>
              <c:layout>
                <c:manualLayout>
                  <c:x val="3.3975206125167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82-4149-9FED-95CCC90C4776}"/>
                </c:ext>
              </c:extLst>
            </c:dLbl>
            <c:dLbl>
              <c:idx val="65"/>
              <c:layout>
                <c:manualLayout>
                  <c:x val="3.5673966431426264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82-4149-9FED-95CCC90C4776}"/>
                </c:ext>
              </c:extLst>
            </c:dLbl>
            <c:dLbl>
              <c:idx val="66"/>
              <c:layout>
                <c:manualLayout>
                  <c:x val="4.0770247350201447E-2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82-4149-9FED-95CCC90C4776}"/>
                </c:ext>
              </c:extLst>
            </c:dLbl>
            <c:dLbl>
              <c:idx val="67"/>
              <c:layout>
                <c:manualLayout>
                  <c:x val="-8.4938015312919675E-3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82-4149-9FED-95CCC90C4776}"/>
                </c:ext>
              </c:extLst>
            </c:dLbl>
            <c:dLbl>
              <c:idx val="68"/>
              <c:layout>
                <c:manualLayout>
                  <c:x val="-1.6987603062583935E-3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82-4149-9FED-95CCC90C4776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此花区</c:v>
                </c:pt>
                <c:pt idx="1">
                  <c:v>西成区</c:v>
                </c:pt>
                <c:pt idx="2">
                  <c:v>岬町</c:v>
                </c:pt>
                <c:pt idx="3">
                  <c:v>大正区</c:v>
                </c:pt>
                <c:pt idx="4">
                  <c:v>浪速区</c:v>
                </c:pt>
                <c:pt idx="5">
                  <c:v>生野区</c:v>
                </c:pt>
                <c:pt idx="6">
                  <c:v>住吉区</c:v>
                </c:pt>
                <c:pt idx="7">
                  <c:v>福島区</c:v>
                </c:pt>
                <c:pt idx="8">
                  <c:v>住之江区</c:v>
                </c:pt>
                <c:pt idx="9">
                  <c:v>淀川区</c:v>
                </c:pt>
                <c:pt idx="10">
                  <c:v>東住吉区</c:v>
                </c:pt>
                <c:pt idx="11">
                  <c:v>岸和田市</c:v>
                </c:pt>
                <c:pt idx="12">
                  <c:v>高石市</c:v>
                </c:pt>
                <c:pt idx="13">
                  <c:v>大阪市</c:v>
                </c:pt>
                <c:pt idx="14">
                  <c:v>天王寺区</c:v>
                </c:pt>
                <c:pt idx="15">
                  <c:v>北区</c:v>
                </c:pt>
                <c:pt idx="16">
                  <c:v>東成区</c:v>
                </c:pt>
                <c:pt idx="17">
                  <c:v>西淀川区</c:v>
                </c:pt>
                <c:pt idx="18">
                  <c:v>堺市堺区</c:v>
                </c:pt>
                <c:pt idx="19">
                  <c:v>港区</c:v>
                </c:pt>
                <c:pt idx="20">
                  <c:v>阪南市</c:v>
                </c:pt>
                <c:pt idx="21">
                  <c:v>泉大津市</c:v>
                </c:pt>
                <c:pt idx="22">
                  <c:v>千早赤阪村</c:v>
                </c:pt>
                <c:pt idx="23">
                  <c:v>阿倍野区</c:v>
                </c:pt>
                <c:pt idx="24">
                  <c:v>中央区</c:v>
                </c:pt>
                <c:pt idx="25">
                  <c:v>都島区</c:v>
                </c:pt>
                <c:pt idx="26">
                  <c:v>泉佐野市</c:v>
                </c:pt>
                <c:pt idx="27">
                  <c:v>鶴見区</c:v>
                </c:pt>
                <c:pt idx="28">
                  <c:v>貝塚市</c:v>
                </c:pt>
                <c:pt idx="29">
                  <c:v>田尻町</c:v>
                </c:pt>
                <c:pt idx="30">
                  <c:v>城東区</c:v>
                </c:pt>
                <c:pt idx="31">
                  <c:v>旭区</c:v>
                </c:pt>
                <c:pt idx="32">
                  <c:v>堺市美原区</c:v>
                </c:pt>
                <c:pt idx="33">
                  <c:v>堺市北区</c:v>
                </c:pt>
                <c:pt idx="34">
                  <c:v>平野区</c:v>
                </c:pt>
                <c:pt idx="35">
                  <c:v>忠岡町</c:v>
                </c:pt>
                <c:pt idx="36">
                  <c:v>東淀川区</c:v>
                </c:pt>
                <c:pt idx="37">
                  <c:v>茨木市</c:v>
                </c:pt>
                <c:pt idx="38">
                  <c:v>西区</c:v>
                </c:pt>
                <c:pt idx="39">
                  <c:v>堺市西区</c:v>
                </c:pt>
                <c:pt idx="40">
                  <c:v>和泉市</c:v>
                </c:pt>
                <c:pt idx="41">
                  <c:v>堺市</c:v>
                </c:pt>
                <c:pt idx="42">
                  <c:v>堺市中区</c:v>
                </c:pt>
                <c:pt idx="43">
                  <c:v>能勢町</c:v>
                </c:pt>
                <c:pt idx="44">
                  <c:v>堺市東区</c:v>
                </c:pt>
                <c:pt idx="45">
                  <c:v>守口市</c:v>
                </c:pt>
                <c:pt idx="46">
                  <c:v>河内長野市</c:v>
                </c:pt>
                <c:pt idx="47">
                  <c:v>泉南市</c:v>
                </c:pt>
                <c:pt idx="48">
                  <c:v>熊取町</c:v>
                </c:pt>
                <c:pt idx="49">
                  <c:v>門真市</c:v>
                </c:pt>
                <c:pt idx="50">
                  <c:v>島本町</c:v>
                </c:pt>
                <c:pt idx="51">
                  <c:v>高槻市</c:v>
                </c:pt>
                <c:pt idx="52">
                  <c:v>吹田市</c:v>
                </c:pt>
                <c:pt idx="53">
                  <c:v>富田林市</c:v>
                </c:pt>
                <c:pt idx="54">
                  <c:v>東大阪市</c:v>
                </c:pt>
                <c:pt idx="55">
                  <c:v>堺市南区</c:v>
                </c:pt>
                <c:pt idx="56">
                  <c:v>豊中市</c:v>
                </c:pt>
                <c:pt idx="57">
                  <c:v>四條畷市</c:v>
                </c:pt>
                <c:pt idx="58">
                  <c:v>大阪狭山市</c:v>
                </c:pt>
                <c:pt idx="59">
                  <c:v>池田市</c:v>
                </c:pt>
                <c:pt idx="60">
                  <c:v>寝屋川市</c:v>
                </c:pt>
                <c:pt idx="61">
                  <c:v>摂津市</c:v>
                </c:pt>
                <c:pt idx="62">
                  <c:v>柏原市</c:v>
                </c:pt>
                <c:pt idx="63">
                  <c:v>大東市</c:v>
                </c:pt>
                <c:pt idx="64">
                  <c:v>枚方市</c:v>
                </c:pt>
                <c:pt idx="65">
                  <c:v>箕面市</c:v>
                </c:pt>
                <c:pt idx="66">
                  <c:v>藤井寺市</c:v>
                </c:pt>
                <c:pt idx="67">
                  <c:v>羽曳野市</c:v>
                </c:pt>
                <c:pt idx="68">
                  <c:v>松原市</c:v>
                </c:pt>
                <c:pt idx="69">
                  <c:v>八尾市</c:v>
                </c:pt>
                <c:pt idx="70">
                  <c:v>河南町</c:v>
                </c:pt>
                <c:pt idx="71">
                  <c:v>交野市</c:v>
                </c:pt>
                <c:pt idx="72">
                  <c:v>豊能町</c:v>
                </c:pt>
                <c:pt idx="73">
                  <c:v>太子町</c:v>
                </c:pt>
              </c:strCache>
            </c:strRef>
          </c:cat>
          <c:val>
            <c:numRef>
              <c:f>市区町村別_医療費!$W$6:$W$79</c:f>
              <c:numCache>
                <c:formatCode>#,##0_ </c:formatCode>
                <c:ptCount val="74"/>
                <c:pt idx="0">
                  <c:v>1059011.7441340783</c:v>
                </c:pt>
                <c:pt idx="1">
                  <c:v>1055196.7572861172</c:v>
                </c:pt>
                <c:pt idx="2">
                  <c:v>1053754.428089543</c:v>
                </c:pt>
                <c:pt idx="3">
                  <c:v>1042690.8542303771</c:v>
                </c:pt>
                <c:pt idx="4">
                  <c:v>1024661.4481870843</c:v>
                </c:pt>
                <c:pt idx="5">
                  <c:v>1022560.3935122191</c:v>
                </c:pt>
                <c:pt idx="6">
                  <c:v>1016851.3507075135</c:v>
                </c:pt>
                <c:pt idx="7">
                  <c:v>1007656.8882733149</c:v>
                </c:pt>
                <c:pt idx="8">
                  <c:v>1007283.6492171068</c:v>
                </c:pt>
                <c:pt idx="9">
                  <c:v>993576.40497941978</c:v>
                </c:pt>
                <c:pt idx="10">
                  <c:v>990354.40629396134</c:v>
                </c:pt>
                <c:pt idx="11">
                  <c:v>989774.42468970141</c:v>
                </c:pt>
                <c:pt idx="12">
                  <c:v>989166.20519605489</c:v>
                </c:pt>
                <c:pt idx="13">
                  <c:v>988992.47786515323</c:v>
                </c:pt>
                <c:pt idx="14">
                  <c:v>988843.49513250403</c:v>
                </c:pt>
                <c:pt idx="15">
                  <c:v>988171.71368421055</c:v>
                </c:pt>
                <c:pt idx="16">
                  <c:v>987882.39568275993</c:v>
                </c:pt>
                <c:pt idx="17">
                  <c:v>983704.5324042982</c:v>
                </c:pt>
                <c:pt idx="18">
                  <c:v>982433.79996913101</c:v>
                </c:pt>
                <c:pt idx="19">
                  <c:v>977388.10798548092</c:v>
                </c:pt>
                <c:pt idx="20">
                  <c:v>975232.2479564033</c:v>
                </c:pt>
                <c:pt idx="21">
                  <c:v>973917.72576636286</c:v>
                </c:pt>
                <c:pt idx="22">
                  <c:v>970952.05930807244</c:v>
                </c:pt>
                <c:pt idx="23">
                  <c:v>969702.50949520059</c:v>
                </c:pt>
                <c:pt idx="24">
                  <c:v>969410.78000245674</c:v>
                </c:pt>
                <c:pt idx="25">
                  <c:v>969025.18784904387</c:v>
                </c:pt>
                <c:pt idx="26">
                  <c:v>967614.95999407314</c:v>
                </c:pt>
                <c:pt idx="27">
                  <c:v>966898.53998806328</c:v>
                </c:pt>
                <c:pt idx="28">
                  <c:v>966122.54263171286</c:v>
                </c:pt>
                <c:pt idx="29">
                  <c:v>964743.93939393945</c:v>
                </c:pt>
                <c:pt idx="30">
                  <c:v>964208.21942118672</c:v>
                </c:pt>
                <c:pt idx="31">
                  <c:v>963785.77067941474</c:v>
                </c:pt>
                <c:pt idx="32">
                  <c:v>961804.07516965375</c:v>
                </c:pt>
                <c:pt idx="33">
                  <c:v>961180.9898587995</c:v>
                </c:pt>
                <c:pt idx="34">
                  <c:v>960280.05128205125</c:v>
                </c:pt>
                <c:pt idx="35">
                  <c:v>957490.48835462064</c:v>
                </c:pt>
                <c:pt idx="36">
                  <c:v>951691.98456286185</c:v>
                </c:pt>
                <c:pt idx="37">
                  <c:v>950224.53151167918</c:v>
                </c:pt>
                <c:pt idx="38">
                  <c:v>947997.14582755754</c:v>
                </c:pt>
                <c:pt idx="39">
                  <c:v>944795.5810781318</c:v>
                </c:pt>
                <c:pt idx="40">
                  <c:v>943222.98443102895</c:v>
                </c:pt>
                <c:pt idx="41">
                  <c:v>942679.62526766595</c:v>
                </c:pt>
                <c:pt idx="42">
                  <c:v>939579.49233346223</c:v>
                </c:pt>
                <c:pt idx="43">
                  <c:v>938833.51681957184</c:v>
                </c:pt>
                <c:pt idx="44">
                  <c:v>938703.54988570162</c:v>
                </c:pt>
                <c:pt idx="45">
                  <c:v>918348.26225864701</c:v>
                </c:pt>
                <c:pt idx="46">
                  <c:v>918241.73775586754</c:v>
                </c:pt>
                <c:pt idx="47">
                  <c:v>917867.25187423069</c:v>
                </c:pt>
                <c:pt idx="48">
                  <c:v>903496.51221566973</c:v>
                </c:pt>
                <c:pt idx="49">
                  <c:v>903398.68227990973</c:v>
                </c:pt>
                <c:pt idx="50">
                  <c:v>902438.45779220783</c:v>
                </c:pt>
                <c:pt idx="51">
                  <c:v>901579.15805918025</c:v>
                </c:pt>
                <c:pt idx="52">
                  <c:v>895151.12459476036</c:v>
                </c:pt>
                <c:pt idx="53">
                  <c:v>893734.01552740647</c:v>
                </c:pt>
                <c:pt idx="54">
                  <c:v>892763.80385536607</c:v>
                </c:pt>
                <c:pt idx="55">
                  <c:v>891688.11305529601</c:v>
                </c:pt>
                <c:pt idx="56">
                  <c:v>888788.80041229387</c:v>
                </c:pt>
                <c:pt idx="57">
                  <c:v>886347.39595564257</c:v>
                </c:pt>
                <c:pt idx="58">
                  <c:v>883850.89218009484</c:v>
                </c:pt>
                <c:pt idx="59">
                  <c:v>882830.996429516</c:v>
                </c:pt>
                <c:pt idx="60">
                  <c:v>879643.29534134187</c:v>
                </c:pt>
                <c:pt idx="61">
                  <c:v>875609.24021838035</c:v>
                </c:pt>
                <c:pt idx="62">
                  <c:v>874094.36016661825</c:v>
                </c:pt>
                <c:pt idx="63">
                  <c:v>869053.2041249621</c:v>
                </c:pt>
                <c:pt idx="64">
                  <c:v>866085.7478846981</c:v>
                </c:pt>
                <c:pt idx="65">
                  <c:v>862689.39149641083</c:v>
                </c:pt>
                <c:pt idx="66">
                  <c:v>855675.08248068485</c:v>
                </c:pt>
                <c:pt idx="67">
                  <c:v>853386.87143688195</c:v>
                </c:pt>
                <c:pt idx="68">
                  <c:v>842847.95302013424</c:v>
                </c:pt>
                <c:pt idx="69">
                  <c:v>837529.7055579779</c:v>
                </c:pt>
                <c:pt idx="70">
                  <c:v>824577.69372693729</c:v>
                </c:pt>
                <c:pt idx="71">
                  <c:v>816733.92918975069</c:v>
                </c:pt>
                <c:pt idx="72">
                  <c:v>797008.90628597746</c:v>
                </c:pt>
                <c:pt idx="73">
                  <c:v>788310.75384615385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442197522139055"/>
                  <c:y val="-0.87471741205429043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5-428B-A731-3400536A6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市区町村別_医療費!$AG$6:$AG$79</c:f>
              <c:numCache>
                <c:formatCode>General</c:formatCode>
                <c:ptCount val="74"/>
                <c:pt idx="0">
                  <c:v>927305.638818949</c:v>
                </c:pt>
                <c:pt idx="1">
                  <c:v>927305.638818949</c:v>
                </c:pt>
                <c:pt idx="2">
                  <c:v>927305.638818949</c:v>
                </c:pt>
                <c:pt idx="3">
                  <c:v>927305.638818949</c:v>
                </c:pt>
                <c:pt idx="4">
                  <c:v>927305.638818949</c:v>
                </c:pt>
                <c:pt idx="5">
                  <c:v>927305.638818949</c:v>
                </c:pt>
                <c:pt idx="6">
                  <c:v>927305.638818949</c:v>
                </c:pt>
                <c:pt idx="7">
                  <c:v>927305.638818949</c:v>
                </c:pt>
                <c:pt idx="8">
                  <c:v>927305.638818949</c:v>
                </c:pt>
                <c:pt idx="9">
                  <c:v>927305.638818949</c:v>
                </c:pt>
                <c:pt idx="10">
                  <c:v>927305.638818949</c:v>
                </c:pt>
                <c:pt idx="11">
                  <c:v>927305.638818949</c:v>
                </c:pt>
                <c:pt idx="12">
                  <c:v>927305.638818949</c:v>
                </c:pt>
                <c:pt idx="13">
                  <c:v>927305.638818949</c:v>
                </c:pt>
                <c:pt idx="14">
                  <c:v>927305.638818949</c:v>
                </c:pt>
                <c:pt idx="15">
                  <c:v>927305.638818949</c:v>
                </c:pt>
                <c:pt idx="16">
                  <c:v>927305.638818949</c:v>
                </c:pt>
                <c:pt idx="17">
                  <c:v>927305.638818949</c:v>
                </c:pt>
                <c:pt idx="18">
                  <c:v>927305.638818949</c:v>
                </c:pt>
                <c:pt idx="19">
                  <c:v>927305.638818949</c:v>
                </c:pt>
                <c:pt idx="20">
                  <c:v>927305.638818949</c:v>
                </c:pt>
                <c:pt idx="21">
                  <c:v>927305.638818949</c:v>
                </c:pt>
                <c:pt idx="22">
                  <c:v>927305.638818949</c:v>
                </c:pt>
                <c:pt idx="23">
                  <c:v>927305.638818949</c:v>
                </c:pt>
                <c:pt idx="24">
                  <c:v>927305.638818949</c:v>
                </c:pt>
                <c:pt idx="25">
                  <c:v>927305.638818949</c:v>
                </c:pt>
                <c:pt idx="26">
                  <c:v>927305.638818949</c:v>
                </c:pt>
                <c:pt idx="27">
                  <c:v>927305.638818949</c:v>
                </c:pt>
                <c:pt idx="28">
                  <c:v>927305.638818949</c:v>
                </c:pt>
                <c:pt idx="29">
                  <c:v>927305.638818949</c:v>
                </c:pt>
                <c:pt idx="30">
                  <c:v>927305.638818949</c:v>
                </c:pt>
                <c:pt idx="31">
                  <c:v>927305.638818949</c:v>
                </c:pt>
                <c:pt idx="32">
                  <c:v>927305.638818949</c:v>
                </c:pt>
                <c:pt idx="33">
                  <c:v>927305.638818949</c:v>
                </c:pt>
                <c:pt idx="34">
                  <c:v>927305.638818949</c:v>
                </c:pt>
                <c:pt idx="35">
                  <c:v>927305.638818949</c:v>
                </c:pt>
                <c:pt idx="36">
                  <c:v>927305.638818949</c:v>
                </c:pt>
                <c:pt idx="37">
                  <c:v>927305.638818949</c:v>
                </c:pt>
                <c:pt idx="38">
                  <c:v>927305.638818949</c:v>
                </c:pt>
                <c:pt idx="39">
                  <c:v>927305.638818949</c:v>
                </c:pt>
                <c:pt idx="40">
                  <c:v>927305.638818949</c:v>
                </c:pt>
                <c:pt idx="41">
                  <c:v>927305.638818949</c:v>
                </c:pt>
                <c:pt idx="42">
                  <c:v>927305.638818949</c:v>
                </c:pt>
                <c:pt idx="43">
                  <c:v>927305.638818949</c:v>
                </c:pt>
                <c:pt idx="44">
                  <c:v>927305.638818949</c:v>
                </c:pt>
                <c:pt idx="45">
                  <c:v>927305.638818949</c:v>
                </c:pt>
                <c:pt idx="46">
                  <c:v>927305.638818949</c:v>
                </c:pt>
                <c:pt idx="47">
                  <c:v>927305.638818949</c:v>
                </c:pt>
                <c:pt idx="48">
                  <c:v>927305.638818949</c:v>
                </c:pt>
                <c:pt idx="49">
                  <c:v>927305.638818949</c:v>
                </c:pt>
                <c:pt idx="50">
                  <c:v>927305.638818949</c:v>
                </c:pt>
                <c:pt idx="51">
                  <c:v>927305.638818949</c:v>
                </c:pt>
                <c:pt idx="52">
                  <c:v>927305.638818949</c:v>
                </c:pt>
                <c:pt idx="53">
                  <c:v>927305.638818949</c:v>
                </c:pt>
                <c:pt idx="54">
                  <c:v>927305.638818949</c:v>
                </c:pt>
                <c:pt idx="55">
                  <c:v>927305.638818949</c:v>
                </c:pt>
                <c:pt idx="56">
                  <c:v>927305.638818949</c:v>
                </c:pt>
                <c:pt idx="57">
                  <c:v>927305.638818949</c:v>
                </c:pt>
                <c:pt idx="58">
                  <c:v>927305.638818949</c:v>
                </c:pt>
                <c:pt idx="59">
                  <c:v>927305.638818949</c:v>
                </c:pt>
                <c:pt idx="60">
                  <c:v>927305.638818949</c:v>
                </c:pt>
                <c:pt idx="61">
                  <c:v>927305.638818949</c:v>
                </c:pt>
                <c:pt idx="62">
                  <c:v>927305.638818949</c:v>
                </c:pt>
                <c:pt idx="63">
                  <c:v>927305.638818949</c:v>
                </c:pt>
                <c:pt idx="64">
                  <c:v>927305.638818949</c:v>
                </c:pt>
                <c:pt idx="65">
                  <c:v>927305.638818949</c:v>
                </c:pt>
                <c:pt idx="66">
                  <c:v>927305.638818949</c:v>
                </c:pt>
                <c:pt idx="67">
                  <c:v>927305.638818949</c:v>
                </c:pt>
                <c:pt idx="68">
                  <c:v>927305.638818949</c:v>
                </c:pt>
                <c:pt idx="69">
                  <c:v>927305.638818949</c:v>
                </c:pt>
                <c:pt idx="70">
                  <c:v>927305.638818949</c:v>
                </c:pt>
                <c:pt idx="71">
                  <c:v>927305.638818949</c:v>
                </c:pt>
                <c:pt idx="72">
                  <c:v>927305.638818949</c:v>
                </c:pt>
                <c:pt idx="73">
                  <c:v>927305.638818949</c:v>
                </c:pt>
              </c:numCache>
            </c:numRef>
          </c:xVal>
          <c:yVal>
            <c:numRef>
              <c:f>市区町村別_医療費!$AJ$6:$AJ$79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19</xdr:row>
      <xdr:rowOff>57150</xdr:rowOff>
    </xdr:from>
    <xdr:to>
      <xdr:col>12</xdr:col>
      <xdr:colOff>592455</xdr:colOff>
      <xdr:row>48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9524</xdr:rowOff>
    </xdr:from>
    <xdr:to>
      <xdr:col>9</xdr:col>
      <xdr:colOff>1199701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77</xdr:row>
      <xdr:rowOff>54990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F07661-80D4-4D3A-98CC-89356B376A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197"/>
        <a:stretch/>
      </xdr:blipFill>
      <xdr:spPr>
        <a:xfrm>
          <a:off x="1036320" y="3017520"/>
          <a:ext cx="6840000" cy="9945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19049</xdr:rowOff>
    </xdr:from>
    <xdr:to>
      <xdr:col>9</xdr:col>
      <xdr:colOff>1161601</xdr:colOff>
      <xdr:row>74</xdr:row>
      <xdr:rowOff>116249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77</xdr:row>
      <xdr:rowOff>54990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CEC1EC8-C1EF-4925-A6C4-6319F68D18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197"/>
        <a:stretch/>
      </xdr:blipFill>
      <xdr:spPr>
        <a:xfrm>
          <a:off x="1036320" y="3017520"/>
          <a:ext cx="6840000" cy="9945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28571</xdr:rowOff>
    </xdr:from>
    <xdr:to>
      <xdr:col>9</xdr:col>
      <xdr:colOff>1094925</xdr:colOff>
      <xdr:row>74</xdr:row>
      <xdr:rowOff>125771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80</xdr:row>
      <xdr:rowOff>60127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83DADA1-01B9-43B3-85E0-23B61268F7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028"/>
        <a:stretch/>
      </xdr:blipFill>
      <xdr:spPr>
        <a:xfrm>
          <a:off x="1036320" y="3017520"/>
          <a:ext cx="6840000" cy="1045380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80</xdr:row>
      <xdr:rowOff>11467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99CFE28-C6B2-4670-9814-F404C31B5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2144"/>
        <a:stretch/>
      </xdr:blipFill>
      <xdr:spPr>
        <a:xfrm>
          <a:off x="1036320" y="3017520"/>
          <a:ext cx="6840000" cy="104051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2</xdr:row>
      <xdr:rowOff>9524</xdr:rowOff>
    </xdr:from>
    <xdr:to>
      <xdr:col>9</xdr:col>
      <xdr:colOff>1152076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77</xdr:row>
      <xdr:rowOff>82090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FD0B31-0D1B-40BE-B164-F3765A3C3D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122"/>
        <a:stretch/>
      </xdr:blipFill>
      <xdr:spPr>
        <a:xfrm>
          <a:off x="1036320" y="3017520"/>
          <a:ext cx="6840000" cy="9972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38099</xdr:rowOff>
    </xdr:from>
    <xdr:to>
      <xdr:col>9</xdr:col>
      <xdr:colOff>1199701</xdr:colOff>
      <xdr:row>74</xdr:row>
      <xdr:rowOff>135299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77</xdr:row>
      <xdr:rowOff>82090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672F739-141B-4F03-B294-393DC9EFE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2122"/>
        <a:stretch/>
      </xdr:blipFill>
      <xdr:spPr>
        <a:xfrm>
          <a:off x="1036320" y="3017520"/>
          <a:ext cx="6840000" cy="99728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7285</xdr:colOff>
      <xdr:row>2</xdr:row>
      <xdr:rowOff>211227</xdr:rowOff>
    </xdr:from>
    <xdr:to>
      <xdr:col>19</xdr:col>
      <xdr:colOff>458432</xdr:colOff>
      <xdr:row>77</xdr:row>
      <xdr:rowOff>1386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333374</xdr:colOff>
      <xdr:row>3</xdr:row>
      <xdr:rowOff>19049</xdr:rowOff>
    </xdr:from>
    <xdr:to>
      <xdr:col>8</xdr:col>
      <xdr:colOff>347492</xdr:colOff>
      <xdr:row>77</xdr:row>
      <xdr:rowOff>22119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3</xdr:row>
      <xdr:rowOff>9524</xdr:rowOff>
    </xdr:from>
    <xdr:to>
      <xdr:col>19</xdr:col>
      <xdr:colOff>470358</xdr:colOff>
      <xdr:row>73</xdr:row>
      <xdr:rowOff>68624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3</xdr:row>
      <xdr:rowOff>19050</xdr:rowOff>
    </xdr:from>
    <xdr:to>
      <xdr:col>8</xdr:col>
      <xdr:colOff>327482</xdr:colOff>
      <xdr:row>73</xdr:row>
      <xdr:rowOff>78150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75</xdr:row>
      <xdr:rowOff>165533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807E6F-113F-45C6-A3F9-78A5E3C3E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121"/>
        <a:stretch/>
      </xdr:blipFill>
      <xdr:spPr>
        <a:xfrm>
          <a:off x="1036320" y="3017520"/>
          <a:ext cx="6840000" cy="9721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19046</xdr:rowOff>
    </xdr:from>
    <xdr:to>
      <xdr:col>9</xdr:col>
      <xdr:colOff>1142550</xdr:colOff>
      <xdr:row>74</xdr:row>
      <xdr:rowOff>116246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78</xdr:row>
      <xdr:rowOff>104049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0E4C330-CA8F-469E-A53B-41A57964D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912"/>
        <a:stretch/>
      </xdr:blipFill>
      <xdr:spPr>
        <a:xfrm>
          <a:off x="1036320" y="3017520"/>
          <a:ext cx="6840000" cy="101624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9524</xdr:rowOff>
    </xdr:from>
    <xdr:to>
      <xdr:col>9</xdr:col>
      <xdr:colOff>1171126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80</xdr:row>
      <xdr:rowOff>11464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A3CF23D-A3A1-4EB0-9F77-54BC6858D9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145"/>
        <a:stretch/>
      </xdr:blipFill>
      <xdr:spPr>
        <a:xfrm>
          <a:off x="1036320" y="3017520"/>
          <a:ext cx="6840000" cy="10405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14</xdr:col>
      <xdr:colOff>225840</xdr:colOff>
      <xdr:row>77</xdr:row>
      <xdr:rowOff>109191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638A04-AECE-4F95-A1A6-F27ABA516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045"/>
        <a:stretch/>
      </xdr:blipFill>
      <xdr:spPr>
        <a:xfrm>
          <a:off x="1036320" y="3017520"/>
          <a:ext cx="6840000" cy="999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2"/>
  <sheetViews>
    <sheetView showGridLines="0" tabSelected="1" zoomScaleNormal="100" zoomScaleSheetLayoutView="100" workbookViewId="0"/>
  </sheetViews>
  <sheetFormatPr defaultColWidth="9" defaultRowHeight="13.5"/>
  <cols>
    <col min="1" max="1" width="4.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A1" s="2" t="s">
        <v>126</v>
      </c>
      <c r="C1" s="2"/>
      <c r="D1" s="2"/>
      <c r="E1" s="2"/>
      <c r="F1" s="2"/>
      <c r="G1" s="2"/>
      <c r="H1" s="2"/>
      <c r="I1" s="2"/>
    </row>
    <row r="2" spans="1:14" ht="16.5" customHeight="1">
      <c r="A2" s="2" t="s">
        <v>136</v>
      </c>
      <c r="C2" s="2"/>
      <c r="D2" s="2"/>
      <c r="E2" s="2"/>
      <c r="F2" s="2"/>
      <c r="G2" s="2"/>
      <c r="H2" s="2"/>
      <c r="I2" s="2"/>
    </row>
    <row r="3" spans="1:14" ht="18" customHeight="1">
      <c r="B3" s="144" t="s">
        <v>65</v>
      </c>
      <c r="C3" s="5" t="s">
        <v>66</v>
      </c>
      <c r="D3" s="147" t="s">
        <v>67</v>
      </c>
      <c r="E3" s="147"/>
      <c r="F3" s="147"/>
      <c r="G3" s="147"/>
      <c r="H3" s="5" t="s">
        <v>68</v>
      </c>
      <c r="I3" s="5" t="s">
        <v>69</v>
      </c>
      <c r="J3" s="5" t="s">
        <v>70</v>
      </c>
      <c r="K3" s="5" t="s">
        <v>71</v>
      </c>
      <c r="L3" s="5" t="s">
        <v>72</v>
      </c>
      <c r="M3" s="5" t="s">
        <v>73</v>
      </c>
      <c r="N3" s="5" t="s">
        <v>74</v>
      </c>
    </row>
    <row r="4" spans="1:14" ht="26.25" customHeight="1">
      <c r="B4" s="145"/>
      <c r="C4" s="142" t="s">
        <v>75</v>
      </c>
      <c r="D4" s="148" t="s">
        <v>76</v>
      </c>
      <c r="E4" s="149"/>
      <c r="F4" s="149"/>
      <c r="G4" s="150"/>
      <c r="H4" s="142" t="s">
        <v>77</v>
      </c>
      <c r="I4" s="142" t="s">
        <v>141</v>
      </c>
      <c r="J4" s="140" t="s">
        <v>142</v>
      </c>
      <c r="K4" s="140" t="s">
        <v>116</v>
      </c>
      <c r="L4" s="140" t="s">
        <v>143</v>
      </c>
      <c r="M4" s="140" t="s">
        <v>115</v>
      </c>
      <c r="N4" s="140" t="s">
        <v>170</v>
      </c>
    </row>
    <row r="5" spans="1:14" ht="26.25" customHeight="1">
      <c r="B5" s="146"/>
      <c r="C5" s="143"/>
      <c r="D5" s="6" t="s">
        <v>81</v>
      </c>
      <c r="E5" s="7" t="s">
        <v>82</v>
      </c>
      <c r="F5" s="8" t="s">
        <v>83</v>
      </c>
      <c r="G5" s="9" t="s">
        <v>84</v>
      </c>
      <c r="H5" s="143"/>
      <c r="I5" s="143"/>
      <c r="J5" s="141"/>
      <c r="K5" s="141"/>
      <c r="L5" s="141"/>
      <c r="M5" s="141"/>
      <c r="N5" s="141"/>
    </row>
    <row r="6" spans="1:14" ht="26.45" customHeight="1">
      <c r="A6" s="3" t="s">
        <v>85</v>
      </c>
      <c r="B6" s="26" t="s">
        <v>119</v>
      </c>
      <c r="C6" s="116">
        <v>4073</v>
      </c>
      <c r="D6" s="117">
        <v>56122</v>
      </c>
      <c r="E6" s="118">
        <v>5686</v>
      </c>
      <c r="F6" s="119">
        <v>37180</v>
      </c>
      <c r="G6" s="11">
        <f t="shared" ref="G6:G12" si="0">SUM(D6:F6)</f>
        <v>98988</v>
      </c>
      <c r="H6" s="116">
        <v>7461011630</v>
      </c>
      <c r="I6" s="116">
        <v>3926</v>
      </c>
      <c r="J6" s="12">
        <f>IFERROR(H6/C6,0)</f>
        <v>1831822.1532040266</v>
      </c>
      <c r="K6" s="12">
        <f>IFERROR(H6/G6,0)</f>
        <v>75372.889946256109</v>
      </c>
      <c r="L6" s="12">
        <f>IFERROR(H6/I6,0)</f>
        <v>1900410.5017829852</v>
      </c>
      <c r="M6" s="13">
        <f>IFERROR(G6/C6,0)</f>
        <v>24.303461821753007</v>
      </c>
      <c r="N6" s="14">
        <f>IFERROR(I6/C6,0)</f>
        <v>0.96390866683034615</v>
      </c>
    </row>
    <row r="7" spans="1:14" ht="26.45" customHeight="1">
      <c r="A7" s="3" t="s">
        <v>85</v>
      </c>
      <c r="B7" s="26" t="s">
        <v>120</v>
      </c>
      <c r="C7" s="116">
        <v>8246</v>
      </c>
      <c r="D7" s="117">
        <v>128769</v>
      </c>
      <c r="E7" s="118">
        <v>11516</v>
      </c>
      <c r="F7" s="119">
        <v>83375</v>
      </c>
      <c r="G7" s="11">
        <f t="shared" si="0"/>
        <v>223660</v>
      </c>
      <c r="H7" s="116">
        <v>15806431170</v>
      </c>
      <c r="I7" s="116">
        <v>8001</v>
      </c>
      <c r="J7" s="12">
        <f t="shared" ref="J7:J13" si="1">IFERROR(H7/C7,0)</f>
        <v>1916860.4377880185</v>
      </c>
      <c r="K7" s="12">
        <f t="shared" ref="K7:K13" si="2">IFERROR(H7/G7,0)</f>
        <v>70671.694402217647</v>
      </c>
      <c r="L7" s="12">
        <f t="shared" ref="L7:L13" si="3">IFERROR(H7/I7,0)</f>
        <v>1975556.9516310461</v>
      </c>
      <c r="M7" s="13">
        <f t="shared" ref="M7:M13" si="4">IFERROR(G7/C7,0)</f>
        <v>27.123453795779771</v>
      </c>
      <c r="N7" s="14">
        <f t="shared" ref="N7:N13" si="5">IFERROR(I7/C7,0)</f>
        <v>0.97028862478777589</v>
      </c>
    </row>
    <row r="8" spans="1:14" ht="26.45" customHeight="1">
      <c r="A8" s="3" t="s">
        <v>85</v>
      </c>
      <c r="B8" s="26" t="s">
        <v>121</v>
      </c>
      <c r="C8" s="116">
        <v>502368</v>
      </c>
      <c r="D8" s="117">
        <v>7386378</v>
      </c>
      <c r="E8" s="118">
        <v>244219</v>
      </c>
      <c r="F8" s="119">
        <v>4493300</v>
      </c>
      <c r="G8" s="11">
        <f t="shared" si="0"/>
        <v>12123897</v>
      </c>
      <c r="H8" s="116">
        <v>347029320760</v>
      </c>
      <c r="I8" s="116">
        <v>472065</v>
      </c>
      <c r="J8" s="12">
        <f t="shared" si="1"/>
        <v>690787.0739378304</v>
      </c>
      <c r="K8" s="12">
        <f t="shared" si="2"/>
        <v>28623.578768443844</v>
      </c>
      <c r="L8" s="12">
        <f t="shared" si="3"/>
        <v>735130.37560505443</v>
      </c>
      <c r="M8" s="13">
        <f t="shared" si="4"/>
        <v>24.133497754634053</v>
      </c>
      <c r="N8" s="14">
        <f t="shared" si="5"/>
        <v>0.93967967704949362</v>
      </c>
    </row>
    <row r="9" spans="1:14" ht="26.45" customHeight="1">
      <c r="A9" s="3" t="s">
        <v>85</v>
      </c>
      <c r="B9" s="26" t="s">
        <v>122</v>
      </c>
      <c r="C9" s="116">
        <v>364377</v>
      </c>
      <c r="D9" s="117">
        <v>6231780</v>
      </c>
      <c r="E9" s="118">
        <v>267057</v>
      </c>
      <c r="F9" s="119">
        <v>3903476</v>
      </c>
      <c r="G9" s="11">
        <f t="shared" si="0"/>
        <v>10402313</v>
      </c>
      <c r="H9" s="116">
        <v>330979384760</v>
      </c>
      <c r="I9" s="116">
        <v>350762</v>
      </c>
      <c r="J9" s="12">
        <f t="shared" si="1"/>
        <v>908343.23999593826</v>
      </c>
      <c r="K9" s="12">
        <f t="shared" si="2"/>
        <v>31817.864426882752</v>
      </c>
      <c r="L9" s="12">
        <f t="shared" si="3"/>
        <v>943601.03078440647</v>
      </c>
      <c r="M9" s="13">
        <f t="shared" si="4"/>
        <v>28.548215172746907</v>
      </c>
      <c r="N9" s="14">
        <f t="shared" si="5"/>
        <v>0.96263485346221089</v>
      </c>
    </row>
    <row r="10" spans="1:14" ht="26.45" customHeight="1">
      <c r="A10" s="3" t="s">
        <v>85</v>
      </c>
      <c r="B10" s="26" t="s">
        <v>123</v>
      </c>
      <c r="C10" s="116">
        <v>229658</v>
      </c>
      <c r="D10" s="117">
        <v>3754326</v>
      </c>
      <c r="E10" s="118">
        <v>233559</v>
      </c>
      <c r="F10" s="119">
        <v>2447503</v>
      </c>
      <c r="G10" s="11">
        <f t="shared" si="0"/>
        <v>6435388</v>
      </c>
      <c r="H10" s="116">
        <v>243197566840</v>
      </c>
      <c r="I10" s="116">
        <v>221401</v>
      </c>
      <c r="J10" s="12">
        <f t="shared" si="1"/>
        <v>1058955.3459491939</v>
      </c>
      <c r="K10" s="12">
        <f t="shared" si="2"/>
        <v>37790.661082129001</v>
      </c>
      <c r="L10" s="12">
        <f t="shared" si="3"/>
        <v>1098448.3667192108</v>
      </c>
      <c r="M10" s="13">
        <f t="shared" si="4"/>
        <v>28.021614748887476</v>
      </c>
      <c r="N10" s="14">
        <f t="shared" si="5"/>
        <v>0.9640465387663395</v>
      </c>
    </row>
    <row r="11" spans="1:14" ht="26.45" customHeight="1">
      <c r="A11" s="3" t="s">
        <v>85</v>
      </c>
      <c r="B11" s="26" t="s">
        <v>124</v>
      </c>
      <c r="C11" s="116">
        <v>105915</v>
      </c>
      <c r="D11" s="117">
        <v>1473640</v>
      </c>
      <c r="E11" s="118">
        <v>134739</v>
      </c>
      <c r="F11" s="119">
        <v>1020736</v>
      </c>
      <c r="G11" s="11">
        <f t="shared" si="0"/>
        <v>2629115</v>
      </c>
      <c r="H11" s="116">
        <v>118968157530</v>
      </c>
      <c r="I11" s="116">
        <v>100999</v>
      </c>
      <c r="J11" s="12">
        <f t="shared" si="1"/>
        <v>1123241.8215550205</v>
      </c>
      <c r="K11" s="12">
        <f t="shared" si="2"/>
        <v>45250.267687035368</v>
      </c>
      <c r="L11" s="12">
        <f t="shared" si="3"/>
        <v>1177914.2123189338</v>
      </c>
      <c r="M11" s="13">
        <f t="shared" si="4"/>
        <v>24.822876835198038</v>
      </c>
      <c r="N11" s="14">
        <f t="shared" si="5"/>
        <v>0.95358542227257703</v>
      </c>
    </row>
    <row r="12" spans="1:14" ht="26.45" customHeight="1" thickBot="1">
      <c r="A12" s="3" t="s">
        <v>85</v>
      </c>
      <c r="B12" s="26" t="s">
        <v>125</v>
      </c>
      <c r="C12" s="116">
        <v>38029</v>
      </c>
      <c r="D12" s="117">
        <v>418921</v>
      </c>
      <c r="E12" s="118">
        <v>54258</v>
      </c>
      <c r="F12" s="119">
        <v>311277</v>
      </c>
      <c r="G12" s="11">
        <f t="shared" si="0"/>
        <v>784456</v>
      </c>
      <c r="H12" s="116">
        <v>42179076640</v>
      </c>
      <c r="I12" s="116">
        <v>35140</v>
      </c>
      <c r="J12" s="12">
        <f t="shared" si="1"/>
        <v>1109129.260301349</v>
      </c>
      <c r="K12" s="12">
        <f t="shared" si="2"/>
        <v>53768.569097565698</v>
      </c>
      <c r="L12" s="12">
        <f t="shared" si="3"/>
        <v>1200315.2145702902</v>
      </c>
      <c r="M12" s="13">
        <f t="shared" si="4"/>
        <v>20.627836650976885</v>
      </c>
      <c r="N12" s="14">
        <f t="shared" si="5"/>
        <v>0.92403166004891002</v>
      </c>
    </row>
    <row r="13" spans="1:14" ht="26.45" customHeight="1" thickTop="1">
      <c r="B13" s="27" t="s">
        <v>84</v>
      </c>
      <c r="C13" s="52">
        <v>1252666</v>
      </c>
      <c r="D13" s="29">
        <f t="shared" ref="D13:I13" si="6">SUM(D6:D12)</f>
        <v>19449936</v>
      </c>
      <c r="E13" s="30">
        <f t="shared" si="6"/>
        <v>951034</v>
      </c>
      <c r="F13" s="31">
        <f t="shared" si="6"/>
        <v>12296847</v>
      </c>
      <c r="G13" s="32">
        <f t="shared" si="6"/>
        <v>32697817</v>
      </c>
      <c r="H13" s="28">
        <f t="shared" si="6"/>
        <v>1105620949330</v>
      </c>
      <c r="I13" s="28">
        <f t="shared" si="6"/>
        <v>1192294</v>
      </c>
      <c r="J13" s="28">
        <f t="shared" si="1"/>
        <v>882614.31964306522</v>
      </c>
      <c r="K13" s="28">
        <f t="shared" si="2"/>
        <v>33813.295527649447</v>
      </c>
      <c r="L13" s="28">
        <f t="shared" si="3"/>
        <v>927305.638818949</v>
      </c>
      <c r="M13" s="24">
        <f t="shared" si="4"/>
        <v>26.102582013082497</v>
      </c>
      <c r="N13" s="25">
        <f t="shared" si="5"/>
        <v>0.95180518989100049</v>
      </c>
    </row>
    <row r="14" spans="1:14">
      <c r="B14" s="46" t="s">
        <v>171</v>
      </c>
    </row>
    <row r="15" spans="1:14">
      <c r="B15" s="46" t="s">
        <v>140</v>
      </c>
    </row>
    <row r="16" spans="1:14">
      <c r="B16" s="46" t="s">
        <v>172</v>
      </c>
    </row>
    <row r="17" spans="1:2" ht="16.5" customHeight="1">
      <c r="B17" s="2"/>
    </row>
    <row r="18" spans="1:2" ht="16.5" customHeight="1">
      <c r="A18" s="2" t="s">
        <v>126</v>
      </c>
      <c r="B18" s="2"/>
    </row>
    <row r="19" spans="1:2" ht="16.5" customHeight="1">
      <c r="A19" s="2" t="s">
        <v>136</v>
      </c>
      <c r="B19" s="2"/>
    </row>
    <row r="50" spans="2:2">
      <c r="B50" s="46" t="s">
        <v>171</v>
      </c>
    </row>
    <row r="51" spans="2:2">
      <c r="B51" s="46" t="s">
        <v>140</v>
      </c>
    </row>
    <row r="52" spans="2:2">
      <c r="B52" s="46" t="s">
        <v>172</v>
      </c>
    </row>
  </sheetData>
  <mergeCells count="11">
    <mergeCell ref="I4:I5"/>
    <mergeCell ref="B3:B5"/>
    <mergeCell ref="D3:G3"/>
    <mergeCell ref="C4:C5"/>
    <mergeCell ref="D4:G4"/>
    <mergeCell ref="H4:H5"/>
    <mergeCell ref="J4:J5"/>
    <mergeCell ref="K4:K5"/>
    <mergeCell ref="L4:L5"/>
    <mergeCell ref="M4:M5"/>
    <mergeCell ref="N4:N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G6:G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5" width="8.875" style="81" customWidth="1"/>
    <col min="16" max="16" width="5.625" style="81" customWidth="1"/>
    <col min="17" max="17" width="2" style="3" customWidth="1"/>
    <col min="18" max="16384" width="9" style="3"/>
  </cols>
  <sheetData>
    <row r="1" spans="1:16">
      <c r="A1" s="81" t="s">
        <v>164</v>
      </c>
      <c r="K1" s="105"/>
    </row>
    <row r="2" spans="1:16">
      <c r="A2" s="81" t="s">
        <v>160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7">
        <v>26.520000000000003</v>
      </c>
      <c r="E5" s="72" t="s">
        <v>174</v>
      </c>
      <c r="F5" s="107">
        <v>27</v>
      </c>
      <c r="G5" s="87" t="s">
        <v>175</v>
      </c>
    </row>
    <row r="6" spans="1:16">
      <c r="B6" s="85"/>
      <c r="D6" s="107"/>
      <c r="E6" s="72"/>
      <c r="F6" s="107"/>
      <c r="G6" s="87"/>
    </row>
    <row r="7" spans="1:16">
      <c r="B7" s="85"/>
      <c r="C7" s="88"/>
      <c r="D7" s="107">
        <v>26.040000000000003</v>
      </c>
      <c r="E7" s="72" t="s">
        <v>174</v>
      </c>
      <c r="F7" s="107">
        <v>26.520000000000003</v>
      </c>
      <c r="G7" s="87" t="s">
        <v>176</v>
      </c>
    </row>
    <row r="8" spans="1:16">
      <c r="B8" s="85"/>
      <c r="D8" s="107"/>
      <c r="E8" s="72"/>
      <c r="F8" s="107"/>
      <c r="G8" s="87"/>
    </row>
    <row r="9" spans="1:16">
      <c r="B9" s="85"/>
      <c r="C9" s="89"/>
      <c r="D9" s="107">
        <v>25.560000000000002</v>
      </c>
      <c r="E9" s="72" t="s">
        <v>174</v>
      </c>
      <c r="F9" s="107">
        <v>26.040000000000003</v>
      </c>
      <c r="G9" s="87" t="s">
        <v>176</v>
      </c>
    </row>
    <row r="10" spans="1:16">
      <c r="B10" s="85"/>
      <c r="D10" s="107"/>
      <c r="E10" s="72"/>
      <c r="F10" s="107"/>
      <c r="G10" s="87"/>
    </row>
    <row r="11" spans="1:16">
      <c r="B11" s="85"/>
      <c r="C11" s="90"/>
      <c r="D11" s="107">
        <v>25.080000000000002</v>
      </c>
      <c r="E11" s="72" t="s">
        <v>174</v>
      </c>
      <c r="F11" s="107">
        <v>25.560000000000002</v>
      </c>
      <c r="G11" s="87" t="s">
        <v>176</v>
      </c>
    </row>
    <row r="12" spans="1:16">
      <c r="B12" s="85"/>
      <c r="D12" s="107"/>
      <c r="E12" s="72"/>
      <c r="F12" s="107"/>
      <c r="G12" s="87"/>
    </row>
    <row r="13" spans="1:16">
      <c r="B13" s="85"/>
      <c r="C13" s="91"/>
      <c r="D13" s="107">
        <v>24.6</v>
      </c>
      <c r="E13" s="72" t="s">
        <v>174</v>
      </c>
      <c r="F13" s="107">
        <v>25.080000000000002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146</v>
      </c>
    </row>
    <row r="2" spans="1:1" ht="16.5" customHeight="1">
      <c r="A2" s="2" t="s">
        <v>129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5" width="8.875" style="81" customWidth="1"/>
    <col min="16" max="16" width="5.625" style="81" customWidth="1"/>
    <col min="17" max="17" width="2" style="3" customWidth="1"/>
    <col min="18" max="16384" width="9" style="3"/>
  </cols>
  <sheetData>
    <row r="1" spans="1:16">
      <c r="A1" s="81" t="s">
        <v>163</v>
      </c>
    </row>
    <row r="2" spans="1:16">
      <c r="A2" s="81" t="s">
        <v>160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96">
        <v>0.94400000000000006</v>
      </c>
      <c r="E5" s="72" t="s">
        <v>174</v>
      </c>
      <c r="F5" s="97">
        <v>0.95</v>
      </c>
      <c r="G5" s="87" t="s">
        <v>175</v>
      </c>
    </row>
    <row r="6" spans="1:16">
      <c r="B6" s="85"/>
      <c r="D6" s="96"/>
      <c r="E6" s="72"/>
      <c r="F6" s="97"/>
      <c r="G6" s="87"/>
    </row>
    <row r="7" spans="1:16">
      <c r="B7" s="85"/>
      <c r="C7" s="88"/>
      <c r="D7" s="96">
        <v>0.93800000000000006</v>
      </c>
      <c r="E7" s="72" t="s">
        <v>174</v>
      </c>
      <c r="F7" s="97">
        <v>0.94400000000000006</v>
      </c>
      <c r="G7" s="87" t="s">
        <v>176</v>
      </c>
    </row>
    <row r="8" spans="1:16">
      <c r="B8" s="85"/>
      <c r="D8" s="96"/>
      <c r="E8" s="72"/>
      <c r="F8" s="97"/>
      <c r="G8" s="87"/>
    </row>
    <row r="9" spans="1:16">
      <c r="B9" s="85"/>
      <c r="C9" s="89"/>
      <c r="D9" s="96">
        <v>0.93200000000000005</v>
      </c>
      <c r="E9" s="72" t="s">
        <v>174</v>
      </c>
      <c r="F9" s="97">
        <v>0.93800000000000006</v>
      </c>
      <c r="G9" s="87" t="s">
        <v>176</v>
      </c>
    </row>
    <row r="10" spans="1:16">
      <c r="B10" s="85"/>
      <c r="D10" s="96"/>
      <c r="E10" s="72"/>
      <c r="F10" s="97"/>
      <c r="G10" s="87"/>
    </row>
    <row r="11" spans="1:16">
      <c r="B11" s="85"/>
      <c r="C11" s="90"/>
      <c r="D11" s="96">
        <v>0.92600000000000005</v>
      </c>
      <c r="E11" s="72" t="s">
        <v>174</v>
      </c>
      <c r="F11" s="97">
        <v>0.93200000000000005</v>
      </c>
      <c r="G11" s="87" t="s">
        <v>176</v>
      </c>
    </row>
    <row r="12" spans="1:16">
      <c r="B12" s="85"/>
      <c r="D12" s="96"/>
      <c r="E12" s="72"/>
      <c r="F12" s="97"/>
      <c r="G12" s="87"/>
    </row>
    <row r="13" spans="1:16">
      <c r="B13" s="85"/>
      <c r="C13" s="91"/>
      <c r="D13" s="96">
        <v>0.92</v>
      </c>
      <c r="E13" s="72" t="s">
        <v>174</v>
      </c>
      <c r="F13" s="97">
        <v>0.92600000000000005</v>
      </c>
      <c r="G13" s="87" t="s">
        <v>176</v>
      </c>
    </row>
    <row r="14" spans="1:16">
      <c r="B14" s="92"/>
      <c r="C14" s="93"/>
      <c r="D14" s="93"/>
      <c r="E14" s="93"/>
      <c r="F14" s="93"/>
      <c r="G14" s="98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J88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11.625" style="3" customWidth="1"/>
    <col min="4" max="15" width="8.625" style="3" customWidth="1"/>
    <col min="16" max="17" width="9" style="3"/>
    <col min="18" max="18" width="9" style="35"/>
    <col min="19" max="19" width="9.125" style="35" bestFit="1" customWidth="1"/>
    <col min="20" max="20" width="9" style="35"/>
    <col min="21" max="21" width="9.125" style="35" bestFit="1" customWidth="1"/>
    <col min="22" max="22" width="9" style="35"/>
    <col min="23" max="23" width="10.25" style="35" bestFit="1" customWidth="1"/>
    <col min="24" max="24" width="9" style="35"/>
    <col min="25" max="25" width="9.125" style="35" bestFit="1" customWidth="1"/>
    <col min="26" max="26" width="9.125" style="35" customWidth="1"/>
    <col min="27" max="27" width="9" style="35"/>
    <col min="28" max="28" width="9.125" style="35" bestFit="1" customWidth="1"/>
    <col min="29" max="29" width="9.125" style="35" customWidth="1"/>
    <col min="30" max="30" width="9" style="35"/>
    <col min="31" max="36" width="9.125" style="35" bestFit="1" customWidth="1"/>
    <col min="37" max="16384" width="9" style="3"/>
  </cols>
  <sheetData>
    <row r="1" spans="1:36" ht="16.5" customHeight="1">
      <c r="A1" s="4" t="s">
        <v>130</v>
      </c>
    </row>
    <row r="2" spans="1:36" ht="16.5" customHeight="1">
      <c r="A2" s="4" t="s">
        <v>131</v>
      </c>
      <c r="Z2" s="134"/>
    </row>
    <row r="3" spans="1:36" s="36" customFormat="1" ht="18" customHeight="1">
      <c r="B3" s="147"/>
      <c r="C3" s="147" t="s">
        <v>110</v>
      </c>
      <c r="D3" s="5" t="s">
        <v>66</v>
      </c>
      <c r="E3" s="147" t="s">
        <v>67</v>
      </c>
      <c r="F3" s="147"/>
      <c r="G3" s="147"/>
      <c r="H3" s="147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37" t="s">
        <v>87</v>
      </c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6" s="36" customFormat="1" ht="26.25" customHeight="1">
      <c r="B4" s="147"/>
      <c r="C4" s="147"/>
      <c r="D4" s="142" t="s">
        <v>75</v>
      </c>
      <c r="E4" s="148" t="s">
        <v>76</v>
      </c>
      <c r="F4" s="149"/>
      <c r="G4" s="149"/>
      <c r="H4" s="150"/>
      <c r="I4" s="142" t="s">
        <v>77</v>
      </c>
      <c r="J4" s="142" t="s">
        <v>141</v>
      </c>
      <c r="K4" s="140" t="s">
        <v>168</v>
      </c>
      <c r="L4" s="140" t="s">
        <v>116</v>
      </c>
      <c r="M4" s="140" t="s">
        <v>167</v>
      </c>
      <c r="N4" s="140" t="s">
        <v>115</v>
      </c>
      <c r="O4" s="140" t="s">
        <v>170</v>
      </c>
      <c r="R4" s="153" t="s">
        <v>114</v>
      </c>
      <c r="S4" s="154"/>
      <c r="T4" s="157" t="s">
        <v>113</v>
      </c>
      <c r="U4" s="158"/>
      <c r="V4" s="153" t="s">
        <v>112</v>
      </c>
      <c r="W4" s="154"/>
      <c r="X4" s="169" t="s">
        <v>88</v>
      </c>
      <c r="Y4" s="170"/>
      <c r="Z4" s="171"/>
      <c r="AA4" s="169" t="s">
        <v>173</v>
      </c>
      <c r="AB4" s="170"/>
      <c r="AC4" s="171"/>
      <c r="AD4" s="38"/>
      <c r="AE4" s="177" t="s">
        <v>107</v>
      </c>
      <c r="AF4" s="177" t="s">
        <v>109</v>
      </c>
      <c r="AG4" s="177" t="s">
        <v>108</v>
      </c>
      <c r="AH4" s="177" t="s">
        <v>88</v>
      </c>
      <c r="AI4" s="167" t="s">
        <v>173</v>
      </c>
      <c r="AJ4" s="175"/>
    </row>
    <row r="5" spans="1:36" s="36" customFormat="1" ht="26.25" customHeight="1">
      <c r="B5" s="147"/>
      <c r="C5" s="147"/>
      <c r="D5" s="143"/>
      <c r="E5" s="6" t="s">
        <v>81</v>
      </c>
      <c r="F5" s="7" t="s">
        <v>82</v>
      </c>
      <c r="G5" s="8" t="s">
        <v>83</v>
      </c>
      <c r="H5" s="9" t="s">
        <v>84</v>
      </c>
      <c r="I5" s="143"/>
      <c r="J5" s="143"/>
      <c r="K5" s="141"/>
      <c r="L5" s="141"/>
      <c r="M5" s="141"/>
      <c r="N5" s="141"/>
      <c r="O5" s="141"/>
      <c r="R5" s="155"/>
      <c r="S5" s="156"/>
      <c r="T5" s="159"/>
      <c r="U5" s="160"/>
      <c r="V5" s="161"/>
      <c r="W5" s="162"/>
      <c r="X5" s="172"/>
      <c r="Y5" s="173"/>
      <c r="Z5" s="174"/>
      <c r="AA5" s="172"/>
      <c r="AB5" s="173"/>
      <c r="AC5" s="174"/>
      <c r="AD5" s="38"/>
      <c r="AE5" s="177"/>
      <c r="AF5" s="177"/>
      <c r="AG5" s="177"/>
      <c r="AH5" s="177"/>
      <c r="AI5" s="168"/>
      <c r="AJ5" s="176"/>
    </row>
    <row r="6" spans="1:36" s="36" customFormat="1" ht="12">
      <c r="B6" s="10">
        <v>1</v>
      </c>
      <c r="C6" s="33" t="s">
        <v>58</v>
      </c>
      <c r="D6" s="116">
        <v>358409</v>
      </c>
      <c r="E6" s="117">
        <v>5661837</v>
      </c>
      <c r="F6" s="118">
        <v>274352</v>
      </c>
      <c r="G6" s="119">
        <v>3578547</v>
      </c>
      <c r="H6" s="11">
        <f t="shared" ref="H6:H37" si="0">SUM(E6:G6)</f>
        <v>9514736</v>
      </c>
      <c r="I6" s="116">
        <v>327618593180</v>
      </c>
      <c r="J6" s="116">
        <v>331265</v>
      </c>
      <c r="K6" s="12">
        <f>IFERROR(I6/D6,0)</f>
        <v>914091.42398767883</v>
      </c>
      <c r="L6" s="12">
        <f>IFERROR(I6/H6,0)</f>
        <v>34432.757060206401</v>
      </c>
      <c r="M6" s="12">
        <f>IFERROR(I6/J6,0)</f>
        <v>988992.47786515323</v>
      </c>
      <c r="N6" s="13">
        <f>IFERROR(H6/D6,0)</f>
        <v>26.547145858502436</v>
      </c>
      <c r="O6" s="14">
        <f>IFERROR(J6/D6,0)</f>
        <v>0.92426529467731</v>
      </c>
      <c r="R6" s="110" t="str">
        <f t="shared" ref="R6:R37" si="1">INDEX($C$6:$C$79,MATCH(S6,K$6:K$79,0))</f>
        <v>岬町</v>
      </c>
      <c r="S6" s="111">
        <f t="shared" ref="S6:S37" si="2">LARGE(K$6:K$79,ROW(A1))</f>
        <v>991143.11796942598</v>
      </c>
      <c r="T6" s="110" t="str">
        <f t="shared" ref="T6:T37" si="3">INDEX($C$6:$C$79,MATCH(U6,L$6:L$79,0))</f>
        <v>千早赤阪村</v>
      </c>
      <c r="U6" s="109">
        <f t="shared" ref="U6:U37" si="4">LARGE(L$6:L$79,ROW(A1))</f>
        <v>44353.394039735096</v>
      </c>
      <c r="V6" s="110" t="str">
        <f t="shared" ref="V6:V37" si="5">INDEX($C$6:$C$79,MATCH(W6,M$6:M$79,0))</f>
        <v>此花区</v>
      </c>
      <c r="W6" s="109">
        <f t="shared" ref="W6:W37" si="6">LARGE(M$6:M$79,ROW(A1))</f>
        <v>1059011.7441340783</v>
      </c>
      <c r="X6" s="110" t="str">
        <f t="shared" ref="X6:X37" si="7">INDEX($C$6:$C$79,MATCH(Y6,N$6:N$79,0))</f>
        <v>柏原市</v>
      </c>
      <c r="Y6" s="135">
        <f>LARGE(N$6:N$79,ROW(A1))</f>
        <v>28.312557203002015</v>
      </c>
      <c r="Z6" s="136">
        <f>ROUND(Y6,1)</f>
        <v>28.3</v>
      </c>
      <c r="AA6" s="137" t="str">
        <f t="shared" ref="AA6:AA37" si="8">INDEX($C$6:$C$79,MATCH(AB6,O$6:O$79,0))</f>
        <v>島本町</v>
      </c>
      <c r="AB6" s="138">
        <f t="shared" ref="AB6:AB37" si="9">LARGE(O$6:O$79,ROW(A1))</f>
        <v>0.95588561294613172</v>
      </c>
      <c r="AC6" s="139">
        <f>ROUND(AB6,3)</f>
        <v>0.95599999999999996</v>
      </c>
      <c r="AD6" s="37"/>
      <c r="AE6" s="112">
        <f>$K$80</f>
        <v>882614.31964306522</v>
      </c>
      <c r="AF6" s="112">
        <f>$L$80</f>
        <v>33813.295527649447</v>
      </c>
      <c r="AG6" s="112">
        <f>$M$80</f>
        <v>927305.638818949</v>
      </c>
      <c r="AH6" s="113">
        <f>ROUND($N$80,1)</f>
        <v>26.1</v>
      </c>
      <c r="AI6" s="114">
        <f>ROUND($O$80,3)</f>
        <v>0.95199999999999996</v>
      </c>
      <c r="AJ6" s="115">
        <v>0</v>
      </c>
    </row>
    <row r="7" spans="1:36" s="36" customFormat="1" ht="12">
      <c r="B7" s="10">
        <v>2</v>
      </c>
      <c r="C7" s="33" t="s">
        <v>89</v>
      </c>
      <c r="D7" s="116">
        <v>13481</v>
      </c>
      <c r="E7" s="117">
        <v>207424</v>
      </c>
      <c r="F7" s="118">
        <v>9329</v>
      </c>
      <c r="G7" s="119">
        <v>132985</v>
      </c>
      <c r="H7" s="11">
        <f t="shared" si="0"/>
        <v>349738</v>
      </c>
      <c r="I7" s="116">
        <v>11451939670</v>
      </c>
      <c r="J7" s="116">
        <v>11818</v>
      </c>
      <c r="K7" s="12">
        <f t="shared" ref="K7:K70" si="10">IFERROR(I7/D7,0)</f>
        <v>849487.40226986131</v>
      </c>
      <c r="L7" s="12">
        <f t="shared" ref="L7:L70" si="11">IFERROR(I7/H7,0)</f>
        <v>32744.339105273091</v>
      </c>
      <c r="M7" s="12">
        <f t="shared" ref="M7:M70" si="12">IFERROR(I7/J7,0)</f>
        <v>969025.18784904387</v>
      </c>
      <c r="N7" s="13">
        <f t="shared" ref="N7:N70" si="13">IFERROR(H7/D7,0)</f>
        <v>25.943030932423412</v>
      </c>
      <c r="O7" s="14">
        <f t="shared" ref="O7:O70" si="14">IFERROR(J7/D7,0)</f>
        <v>0.87664119872413027</v>
      </c>
      <c r="R7" s="110" t="str">
        <f t="shared" si="1"/>
        <v>此花区</v>
      </c>
      <c r="S7" s="111">
        <f t="shared" si="2"/>
        <v>965287.20949180156</v>
      </c>
      <c r="T7" s="110" t="str">
        <f t="shared" si="3"/>
        <v>能勢町</v>
      </c>
      <c r="U7" s="109">
        <f t="shared" si="4"/>
        <v>44215.928370820227</v>
      </c>
      <c r="V7" s="110" t="str">
        <f t="shared" si="5"/>
        <v>西成区</v>
      </c>
      <c r="W7" s="109">
        <f t="shared" si="6"/>
        <v>1055196.7572861172</v>
      </c>
      <c r="X7" s="110" t="str">
        <f t="shared" si="7"/>
        <v>泉大津市</v>
      </c>
      <c r="Y7" s="135">
        <f t="shared" ref="Y7:Y37" si="15">LARGE(N$6:N$79,ROW(A2))</f>
        <v>27.869877646144882</v>
      </c>
      <c r="Z7" s="136">
        <f t="shared" ref="Z7:Z70" si="16">ROUND(Y7,1)</f>
        <v>27.9</v>
      </c>
      <c r="AA7" s="137" t="str">
        <f t="shared" si="8"/>
        <v>交野市</v>
      </c>
      <c r="AB7" s="138">
        <f t="shared" si="9"/>
        <v>0.95550041356492965</v>
      </c>
      <c r="AC7" s="139">
        <f t="shared" ref="AC7:AC70" si="17">ROUND(AB7,3)</f>
        <v>0.95599999999999996</v>
      </c>
      <c r="AD7" s="37"/>
      <c r="AE7" s="112">
        <f t="shared" ref="AE7:AE70" si="18">$K$80</f>
        <v>882614.31964306522</v>
      </c>
      <c r="AF7" s="112">
        <f t="shared" ref="AF7:AF70" si="19">$L$80</f>
        <v>33813.295527649447</v>
      </c>
      <c r="AG7" s="112">
        <f t="shared" ref="AG7:AG70" si="20">$M$80</f>
        <v>927305.638818949</v>
      </c>
      <c r="AH7" s="113">
        <f t="shared" ref="AH7:AH70" si="21">ROUND($N$80,1)</f>
        <v>26.1</v>
      </c>
      <c r="AI7" s="114">
        <f t="shared" ref="AI7:AI70" si="22">ROUND($O$80,3)</f>
        <v>0.95199999999999996</v>
      </c>
      <c r="AJ7" s="115">
        <v>0</v>
      </c>
    </row>
    <row r="8" spans="1:36" s="36" customFormat="1" ht="12">
      <c r="B8" s="10">
        <v>3</v>
      </c>
      <c r="C8" s="34" t="s">
        <v>90</v>
      </c>
      <c r="D8" s="116">
        <v>8488</v>
      </c>
      <c r="E8" s="117">
        <v>122864</v>
      </c>
      <c r="F8" s="118">
        <v>6580</v>
      </c>
      <c r="G8" s="119">
        <v>80052</v>
      </c>
      <c r="H8" s="11">
        <f t="shared" si="0"/>
        <v>209496</v>
      </c>
      <c r="I8" s="116">
        <v>7639046870</v>
      </c>
      <c r="J8" s="116">
        <v>7581</v>
      </c>
      <c r="K8" s="12">
        <f t="shared" si="10"/>
        <v>899981.95923656924</v>
      </c>
      <c r="L8" s="12">
        <f t="shared" si="11"/>
        <v>36463.927091686717</v>
      </c>
      <c r="M8" s="12">
        <f t="shared" si="12"/>
        <v>1007656.8882733149</v>
      </c>
      <c r="N8" s="13">
        <f t="shared" si="13"/>
        <v>24.681432610744579</v>
      </c>
      <c r="O8" s="14">
        <f t="shared" si="14"/>
        <v>0.89314326107445807</v>
      </c>
      <c r="R8" s="110" t="str">
        <f t="shared" si="1"/>
        <v>大正区</v>
      </c>
      <c r="S8" s="111">
        <f t="shared" si="2"/>
        <v>950985.24358497583</v>
      </c>
      <c r="T8" s="110" t="str">
        <f t="shared" si="3"/>
        <v>岸和田市</v>
      </c>
      <c r="U8" s="109">
        <f t="shared" si="4"/>
        <v>40097.573336997601</v>
      </c>
      <c r="V8" s="110" t="str">
        <f t="shared" si="5"/>
        <v>岬町</v>
      </c>
      <c r="W8" s="109">
        <f t="shared" si="6"/>
        <v>1053754.428089543</v>
      </c>
      <c r="X8" s="110" t="str">
        <f t="shared" si="7"/>
        <v>住吉区</v>
      </c>
      <c r="Y8" s="135">
        <f t="shared" si="15"/>
        <v>27.745992390886162</v>
      </c>
      <c r="Z8" s="136">
        <f t="shared" si="16"/>
        <v>27.7</v>
      </c>
      <c r="AA8" s="137" t="str">
        <f t="shared" si="8"/>
        <v>熊取町</v>
      </c>
      <c r="AB8" s="138">
        <f t="shared" si="9"/>
        <v>0.95341365461847394</v>
      </c>
      <c r="AC8" s="139">
        <f t="shared" si="17"/>
        <v>0.95299999999999996</v>
      </c>
      <c r="AD8" s="37"/>
      <c r="AE8" s="112">
        <f t="shared" si="18"/>
        <v>882614.31964306522</v>
      </c>
      <c r="AF8" s="112">
        <f t="shared" si="19"/>
        <v>33813.295527649447</v>
      </c>
      <c r="AG8" s="112">
        <f t="shared" si="20"/>
        <v>927305.638818949</v>
      </c>
      <c r="AH8" s="113">
        <f t="shared" si="21"/>
        <v>26.1</v>
      </c>
      <c r="AI8" s="114">
        <f t="shared" si="22"/>
        <v>0.95199999999999996</v>
      </c>
      <c r="AJ8" s="115">
        <v>0</v>
      </c>
    </row>
    <row r="9" spans="1:36" s="36" customFormat="1" ht="12">
      <c r="B9" s="10">
        <v>4</v>
      </c>
      <c r="C9" s="34" t="s">
        <v>91</v>
      </c>
      <c r="D9" s="116">
        <v>9819</v>
      </c>
      <c r="E9" s="117">
        <v>150428</v>
      </c>
      <c r="F9" s="118">
        <v>8477</v>
      </c>
      <c r="G9" s="119">
        <v>82772</v>
      </c>
      <c r="H9" s="11">
        <f t="shared" si="0"/>
        <v>241677</v>
      </c>
      <c r="I9" s="116">
        <v>9478155110</v>
      </c>
      <c r="J9" s="116">
        <v>8950</v>
      </c>
      <c r="K9" s="12">
        <f t="shared" si="10"/>
        <v>965287.20949180156</v>
      </c>
      <c r="L9" s="12">
        <f t="shared" si="11"/>
        <v>39218.275259954404</v>
      </c>
      <c r="M9" s="12">
        <f t="shared" si="12"/>
        <v>1059011.7441340783</v>
      </c>
      <c r="N9" s="13">
        <f t="shared" si="13"/>
        <v>24.61319890009166</v>
      </c>
      <c r="O9" s="14">
        <f t="shared" si="14"/>
        <v>0.91149811589774932</v>
      </c>
      <c r="R9" s="110" t="str">
        <f t="shared" si="1"/>
        <v>高石市</v>
      </c>
      <c r="S9" s="111">
        <f t="shared" si="2"/>
        <v>930519.10273817601</v>
      </c>
      <c r="T9" s="110" t="str">
        <f t="shared" si="3"/>
        <v>岬町</v>
      </c>
      <c r="U9" s="109">
        <f t="shared" si="4"/>
        <v>39999.222316637373</v>
      </c>
      <c r="V9" s="110" t="str">
        <f t="shared" si="5"/>
        <v>大正区</v>
      </c>
      <c r="W9" s="109">
        <f t="shared" si="6"/>
        <v>1042690.8542303771</v>
      </c>
      <c r="X9" s="110" t="str">
        <f t="shared" si="7"/>
        <v>吹田市</v>
      </c>
      <c r="Y9" s="135">
        <f t="shared" si="15"/>
        <v>27.606493801184065</v>
      </c>
      <c r="Z9" s="136">
        <f t="shared" si="16"/>
        <v>27.6</v>
      </c>
      <c r="AA9" s="137" t="str">
        <f t="shared" si="8"/>
        <v>大阪狭山市</v>
      </c>
      <c r="AB9" s="138">
        <f t="shared" si="9"/>
        <v>0.95302619692863599</v>
      </c>
      <c r="AC9" s="139">
        <f t="shared" si="17"/>
        <v>0.95299999999999996</v>
      </c>
      <c r="AD9" s="37"/>
      <c r="AE9" s="112">
        <f t="shared" si="18"/>
        <v>882614.31964306522</v>
      </c>
      <c r="AF9" s="112">
        <f t="shared" si="19"/>
        <v>33813.295527649447</v>
      </c>
      <c r="AG9" s="112">
        <f t="shared" si="20"/>
        <v>927305.638818949</v>
      </c>
      <c r="AH9" s="113">
        <f t="shared" si="21"/>
        <v>26.1</v>
      </c>
      <c r="AI9" s="114">
        <f t="shared" si="22"/>
        <v>0.95199999999999996</v>
      </c>
      <c r="AJ9" s="115">
        <v>0</v>
      </c>
    </row>
    <row r="10" spans="1:36" s="36" customFormat="1" ht="12">
      <c r="B10" s="10">
        <v>5</v>
      </c>
      <c r="C10" s="34" t="s">
        <v>92</v>
      </c>
      <c r="D10" s="116">
        <v>8365</v>
      </c>
      <c r="E10" s="117">
        <v>111933</v>
      </c>
      <c r="F10" s="118">
        <v>5883</v>
      </c>
      <c r="G10" s="119">
        <v>75783</v>
      </c>
      <c r="H10" s="11">
        <f t="shared" si="0"/>
        <v>193599</v>
      </c>
      <c r="I10" s="116">
        <v>6838851410</v>
      </c>
      <c r="J10" s="116">
        <v>7214</v>
      </c>
      <c r="K10" s="12">
        <f t="shared" si="10"/>
        <v>817555.45845786016</v>
      </c>
      <c r="L10" s="12">
        <f t="shared" si="11"/>
        <v>35324.828175765368</v>
      </c>
      <c r="M10" s="12">
        <f t="shared" si="12"/>
        <v>947997.14582755754</v>
      </c>
      <c r="N10" s="13">
        <f t="shared" si="13"/>
        <v>23.143933054393305</v>
      </c>
      <c r="O10" s="14">
        <f t="shared" si="14"/>
        <v>0.8624028690974298</v>
      </c>
      <c r="R10" s="110" t="str">
        <f t="shared" si="1"/>
        <v>住之江区</v>
      </c>
      <c r="S10" s="111">
        <f t="shared" si="2"/>
        <v>929967.47073736449</v>
      </c>
      <c r="T10" s="110" t="str">
        <f t="shared" si="3"/>
        <v>阪南市</v>
      </c>
      <c r="U10" s="109">
        <f t="shared" si="4"/>
        <v>39336.738792949487</v>
      </c>
      <c r="V10" s="110" t="str">
        <f t="shared" si="5"/>
        <v>浪速区</v>
      </c>
      <c r="W10" s="109">
        <f t="shared" si="6"/>
        <v>1024661.4481870843</v>
      </c>
      <c r="X10" s="110" t="str">
        <f t="shared" si="7"/>
        <v>阿倍野区</v>
      </c>
      <c r="Y10" s="135">
        <f t="shared" si="15"/>
        <v>27.345792124264303</v>
      </c>
      <c r="Z10" s="136">
        <f t="shared" si="16"/>
        <v>27.3</v>
      </c>
      <c r="AA10" s="137" t="str">
        <f t="shared" si="8"/>
        <v>河南町</v>
      </c>
      <c r="AB10" s="138">
        <f t="shared" si="9"/>
        <v>0.95121095121095123</v>
      </c>
      <c r="AC10" s="139">
        <f t="shared" si="17"/>
        <v>0.95099999999999996</v>
      </c>
      <c r="AD10" s="37"/>
      <c r="AE10" s="112">
        <f t="shared" si="18"/>
        <v>882614.31964306522</v>
      </c>
      <c r="AF10" s="112">
        <f t="shared" si="19"/>
        <v>33813.295527649447</v>
      </c>
      <c r="AG10" s="112">
        <f t="shared" si="20"/>
        <v>927305.638818949</v>
      </c>
      <c r="AH10" s="113">
        <f t="shared" si="21"/>
        <v>26.1</v>
      </c>
      <c r="AI10" s="114">
        <f t="shared" si="22"/>
        <v>0.95199999999999996</v>
      </c>
      <c r="AJ10" s="115">
        <v>0</v>
      </c>
    </row>
    <row r="11" spans="1:36" s="36" customFormat="1" ht="12">
      <c r="B11" s="10">
        <v>6</v>
      </c>
      <c r="C11" s="34" t="s">
        <v>93</v>
      </c>
      <c r="D11" s="116">
        <v>12149</v>
      </c>
      <c r="E11" s="117">
        <v>179222</v>
      </c>
      <c r="F11" s="118">
        <v>9535</v>
      </c>
      <c r="G11" s="119">
        <v>118541</v>
      </c>
      <c r="H11" s="11">
        <f t="shared" si="0"/>
        <v>307298</v>
      </c>
      <c r="I11" s="116">
        <v>10770816950</v>
      </c>
      <c r="J11" s="116">
        <v>11020</v>
      </c>
      <c r="K11" s="12">
        <f t="shared" si="10"/>
        <v>886559.95966746239</v>
      </c>
      <c r="L11" s="12">
        <f t="shared" si="11"/>
        <v>35050.071754453333</v>
      </c>
      <c r="M11" s="12">
        <f t="shared" si="12"/>
        <v>977388.10798548092</v>
      </c>
      <c r="N11" s="13">
        <f t="shared" si="13"/>
        <v>25.294098279693802</v>
      </c>
      <c r="O11" s="14">
        <f t="shared" si="14"/>
        <v>0.90707054078524985</v>
      </c>
      <c r="R11" s="110" t="str">
        <f t="shared" si="1"/>
        <v>生野区</v>
      </c>
      <c r="S11" s="111">
        <f t="shared" si="2"/>
        <v>920053.97208619001</v>
      </c>
      <c r="T11" s="110" t="str">
        <f t="shared" si="3"/>
        <v>此花区</v>
      </c>
      <c r="U11" s="109">
        <f t="shared" si="4"/>
        <v>39218.275259954404</v>
      </c>
      <c r="V11" s="110" t="str">
        <f t="shared" si="5"/>
        <v>生野区</v>
      </c>
      <c r="W11" s="109">
        <f t="shared" si="6"/>
        <v>1022560.3935122191</v>
      </c>
      <c r="X11" s="110" t="str">
        <f t="shared" si="7"/>
        <v>住之江区</v>
      </c>
      <c r="Y11" s="135">
        <f t="shared" si="15"/>
        <v>27.295808835428016</v>
      </c>
      <c r="Z11" s="136">
        <f t="shared" si="16"/>
        <v>27.3</v>
      </c>
      <c r="AA11" s="137" t="str">
        <f t="shared" si="8"/>
        <v>太子町</v>
      </c>
      <c r="AB11" s="138">
        <f t="shared" si="9"/>
        <v>0.95075572891272553</v>
      </c>
      <c r="AC11" s="139">
        <f t="shared" si="17"/>
        <v>0.95099999999999996</v>
      </c>
      <c r="AD11" s="37"/>
      <c r="AE11" s="112">
        <f t="shared" si="18"/>
        <v>882614.31964306522</v>
      </c>
      <c r="AF11" s="112">
        <f t="shared" si="19"/>
        <v>33813.295527649447</v>
      </c>
      <c r="AG11" s="112">
        <f t="shared" si="20"/>
        <v>927305.638818949</v>
      </c>
      <c r="AH11" s="113">
        <f t="shared" si="21"/>
        <v>26.1</v>
      </c>
      <c r="AI11" s="114">
        <f t="shared" si="22"/>
        <v>0.95199999999999996</v>
      </c>
      <c r="AJ11" s="115">
        <v>0</v>
      </c>
    </row>
    <row r="12" spans="1:36" s="36" customFormat="1" ht="12">
      <c r="B12" s="10">
        <v>7</v>
      </c>
      <c r="C12" s="34" t="s">
        <v>94</v>
      </c>
      <c r="D12" s="56">
        <v>10756</v>
      </c>
      <c r="E12" s="120">
        <v>160002</v>
      </c>
      <c r="F12" s="121">
        <v>8531</v>
      </c>
      <c r="G12" s="122">
        <v>93436</v>
      </c>
      <c r="H12" s="39">
        <f t="shared" si="0"/>
        <v>261969</v>
      </c>
      <c r="I12" s="56">
        <v>10228797280</v>
      </c>
      <c r="J12" s="56">
        <v>9810</v>
      </c>
      <c r="K12" s="18">
        <f t="shared" si="10"/>
        <v>950985.24358497583</v>
      </c>
      <c r="L12" s="18">
        <f t="shared" si="11"/>
        <v>39045.830918925523</v>
      </c>
      <c r="M12" s="18">
        <f t="shared" si="12"/>
        <v>1042690.8542303771</v>
      </c>
      <c r="N12" s="19">
        <f t="shared" si="13"/>
        <v>24.355615470435104</v>
      </c>
      <c r="O12" s="20">
        <f t="shared" si="14"/>
        <v>0.91204908888062475</v>
      </c>
      <c r="R12" s="110" t="str">
        <f t="shared" si="1"/>
        <v>岸和田市</v>
      </c>
      <c r="S12" s="111">
        <f t="shared" si="2"/>
        <v>919418.94744131295</v>
      </c>
      <c r="T12" s="110" t="str">
        <f t="shared" si="3"/>
        <v>大正区</v>
      </c>
      <c r="U12" s="109">
        <f t="shared" si="4"/>
        <v>39045.830918925523</v>
      </c>
      <c r="V12" s="110" t="str">
        <f t="shared" si="5"/>
        <v>住吉区</v>
      </c>
      <c r="W12" s="109">
        <f t="shared" si="6"/>
        <v>1016851.3507075135</v>
      </c>
      <c r="X12" s="110" t="str">
        <f t="shared" si="7"/>
        <v>豊中市</v>
      </c>
      <c r="Y12" s="135">
        <f t="shared" si="15"/>
        <v>26.962139547749118</v>
      </c>
      <c r="Z12" s="136">
        <f t="shared" si="16"/>
        <v>27</v>
      </c>
      <c r="AA12" s="137" t="str">
        <f t="shared" si="8"/>
        <v>豊能町</v>
      </c>
      <c r="AB12" s="138">
        <f t="shared" si="9"/>
        <v>0.95053622236813307</v>
      </c>
      <c r="AC12" s="139">
        <f t="shared" si="17"/>
        <v>0.95099999999999996</v>
      </c>
      <c r="AD12" s="37"/>
      <c r="AE12" s="112">
        <f t="shared" si="18"/>
        <v>882614.31964306522</v>
      </c>
      <c r="AF12" s="112">
        <f t="shared" si="19"/>
        <v>33813.295527649447</v>
      </c>
      <c r="AG12" s="112">
        <f t="shared" si="20"/>
        <v>927305.638818949</v>
      </c>
      <c r="AH12" s="113">
        <f t="shared" si="21"/>
        <v>26.1</v>
      </c>
      <c r="AI12" s="114">
        <f t="shared" si="22"/>
        <v>0.95199999999999996</v>
      </c>
      <c r="AJ12" s="115">
        <v>0</v>
      </c>
    </row>
    <row r="13" spans="1:36" s="36" customFormat="1" ht="12">
      <c r="B13" s="10">
        <v>8</v>
      </c>
      <c r="C13" s="34" t="s">
        <v>59</v>
      </c>
      <c r="D13" s="56">
        <v>8668</v>
      </c>
      <c r="E13" s="120">
        <v>129811</v>
      </c>
      <c r="F13" s="121">
        <v>5987</v>
      </c>
      <c r="G13" s="122">
        <v>85024</v>
      </c>
      <c r="H13" s="39">
        <f t="shared" si="0"/>
        <v>220822</v>
      </c>
      <c r="I13" s="56">
        <v>7313486490</v>
      </c>
      <c r="J13" s="56">
        <v>7396</v>
      </c>
      <c r="K13" s="40">
        <f t="shared" si="10"/>
        <v>843734.02053530223</v>
      </c>
      <c r="L13" s="40">
        <f t="shared" si="11"/>
        <v>33119.374382987204</v>
      </c>
      <c r="M13" s="40">
        <f t="shared" si="12"/>
        <v>988843.49513250403</v>
      </c>
      <c r="N13" s="19">
        <f t="shared" si="13"/>
        <v>25.475542224273187</v>
      </c>
      <c r="O13" s="20">
        <f t="shared" si="14"/>
        <v>0.85325334563913247</v>
      </c>
      <c r="R13" s="110" t="str">
        <f t="shared" si="1"/>
        <v>阪南市</v>
      </c>
      <c r="S13" s="111">
        <f t="shared" si="2"/>
        <v>918896.62387676514</v>
      </c>
      <c r="T13" s="110" t="str">
        <f t="shared" si="3"/>
        <v>堺市美原区</v>
      </c>
      <c r="U13" s="109">
        <f t="shared" si="4"/>
        <v>38759.741811526619</v>
      </c>
      <c r="V13" s="110" t="str">
        <f t="shared" si="5"/>
        <v>福島区</v>
      </c>
      <c r="W13" s="109">
        <f t="shared" si="6"/>
        <v>1007656.8882733149</v>
      </c>
      <c r="X13" s="110" t="str">
        <f t="shared" si="7"/>
        <v>島本町</v>
      </c>
      <c r="Y13" s="135">
        <f t="shared" si="15"/>
        <v>26.585236089558855</v>
      </c>
      <c r="Z13" s="136">
        <f t="shared" si="16"/>
        <v>26.6</v>
      </c>
      <c r="AA13" s="137" t="str">
        <f t="shared" si="8"/>
        <v>高槻市</v>
      </c>
      <c r="AB13" s="138">
        <f t="shared" si="9"/>
        <v>0.94797546867377513</v>
      </c>
      <c r="AC13" s="139">
        <f t="shared" si="17"/>
        <v>0.94799999999999995</v>
      </c>
      <c r="AD13" s="37"/>
      <c r="AE13" s="112">
        <f t="shared" si="18"/>
        <v>882614.31964306522</v>
      </c>
      <c r="AF13" s="112">
        <f t="shared" si="19"/>
        <v>33813.295527649447</v>
      </c>
      <c r="AG13" s="112">
        <f t="shared" si="20"/>
        <v>927305.638818949</v>
      </c>
      <c r="AH13" s="113">
        <f t="shared" si="21"/>
        <v>26.1</v>
      </c>
      <c r="AI13" s="114">
        <f t="shared" si="22"/>
        <v>0.95199999999999996</v>
      </c>
      <c r="AJ13" s="115">
        <v>0</v>
      </c>
    </row>
    <row r="14" spans="1:36" s="36" customFormat="1" ht="12">
      <c r="B14" s="10">
        <v>9</v>
      </c>
      <c r="C14" s="34" t="s">
        <v>95</v>
      </c>
      <c r="D14" s="116">
        <v>5575</v>
      </c>
      <c r="E14" s="117">
        <v>75664</v>
      </c>
      <c r="F14" s="118">
        <v>4063</v>
      </c>
      <c r="G14" s="119">
        <v>53613</v>
      </c>
      <c r="H14" s="11">
        <f t="shared" si="0"/>
        <v>133340</v>
      </c>
      <c r="I14" s="116">
        <v>4775947010</v>
      </c>
      <c r="J14" s="116">
        <v>4661</v>
      </c>
      <c r="K14" s="12">
        <f t="shared" si="10"/>
        <v>856672.10941704037</v>
      </c>
      <c r="L14" s="12">
        <f t="shared" si="11"/>
        <v>35817.811684415778</v>
      </c>
      <c r="M14" s="12">
        <f t="shared" si="12"/>
        <v>1024661.4481870843</v>
      </c>
      <c r="N14" s="13">
        <f t="shared" si="13"/>
        <v>23.91748878923767</v>
      </c>
      <c r="O14" s="14">
        <f t="shared" si="14"/>
        <v>0.83605381165919279</v>
      </c>
      <c r="R14" s="110" t="str">
        <f t="shared" si="1"/>
        <v>西成区</v>
      </c>
      <c r="S14" s="111">
        <f t="shared" si="2"/>
        <v>915977.38098476606</v>
      </c>
      <c r="T14" s="110" t="str">
        <f t="shared" si="3"/>
        <v>富田林市</v>
      </c>
      <c r="U14" s="109">
        <f t="shared" si="4"/>
        <v>37728.574646138077</v>
      </c>
      <c r="V14" s="110" t="str">
        <f t="shared" si="5"/>
        <v>住之江区</v>
      </c>
      <c r="W14" s="109">
        <f t="shared" si="6"/>
        <v>1007283.6492171068</v>
      </c>
      <c r="X14" s="110" t="str">
        <f t="shared" si="7"/>
        <v>高槻市</v>
      </c>
      <c r="Y14" s="135">
        <f t="shared" si="15"/>
        <v>26.570562408530211</v>
      </c>
      <c r="Z14" s="136">
        <f t="shared" si="16"/>
        <v>26.6</v>
      </c>
      <c r="AA14" s="137" t="str">
        <f t="shared" si="8"/>
        <v>河内長野市</v>
      </c>
      <c r="AB14" s="138">
        <f t="shared" si="9"/>
        <v>0.94769449522648797</v>
      </c>
      <c r="AC14" s="139">
        <f t="shared" si="17"/>
        <v>0.94799999999999995</v>
      </c>
      <c r="AD14" s="37"/>
      <c r="AE14" s="112">
        <f t="shared" si="18"/>
        <v>882614.31964306522</v>
      </c>
      <c r="AF14" s="112">
        <f t="shared" si="19"/>
        <v>33813.295527649447</v>
      </c>
      <c r="AG14" s="112">
        <f t="shared" si="20"/>
        <v>927305.638818949</v>
      </c>
      <c r="AH14" s="113">
        <f t="shared" si="21"/>
        <v>26.1</v>
      </c>
      <c r="AI14" s="114">
        <f t="shared" si="22"/>
        <v>0.95199999999999996</v>
      </c>
      <c r="AJ14" s="115">
        <v>0</v>
      </c>
    </row>
    <row r="15" spans="1:36" s="36" customFormat="1" ht="12">
      <c r="B15" s="10">
        <v>10</v>
      </c>
      <c r="C15" s="34" t="s">
        <v>60</v>
      </c>
      <c r="D15" s="116">
        <v>12988</v>
      </c>
      <c r="E15" s="117">
        <v>190266</v>
      </c>
      <c r="F15" s="118">
        <v>9971</v>
      </c>
      <c r="G15" s="119">
        <v>130114</v>
      </c>
      <c r="H15" s="11">
        <f t="shared" si="0"/>
        <v>330351</v>
      </c>
      <c r="I15" s="116">
        <v>11717888390</v>
      </c>
      <c r="J15" s="116">
        <v>11912</v>
      </c>
      <c r="K15" s="12">
        <f t="shared" si="10"/>
        <v>902208.83815829991</v>
      </c>
      <c r="L15" s="12">
        <f t="shared" si="11"/>
        <v>35471.024425535266</v>
      </c>
      <c r="M15" s="12">
        <f t="shared" si="12"/>
        <v>983704.5324042982</v>
      </c>
      <c r="N15" s="13">
        <f t="shared" si="13"/>
        <v>25.435093932861104</v>
      </c>
      <c r="O15" s="14">
        <f t="shared" si="14"/>
        <v>0.91715429627348322</v>
      </c>
      <c r="R15" s="110" t="str">
        <f t="shared" si="1"/>
        <v>千早赤阪村</v>
      </c>
      <c r="S15" s="111">
        <f t="shared" si="2"/>
        <v>915878.6324786325</v>
      </c>
      <c r="T15" s="110" t="str">
        <f t="shared" si="3"/>
        <v>泉南市</v>
      </c>
      <c r="U15" s="109">
        <f t="shared" si="4"/>
        <v>37562.010348696109</v>
      </c>
      <c r="V15" s="110" t="str">
        <f t="shared" si="5"/>
        <v>淀川区</v>
      </c>
      <c r="W15" s="109">
        <f t="shared" si="6"/>
        <v>993576.40497941978</v>
      </c>
      <c r="X15" s="110" t="str">
        <f t="shared" si="7"/>
        <v>淀川区</v>
      </c>
      <c r="Y15" s="135">
        <f t="shared" si="15"/>
        <v>26.55090150020645</v>
      </c>
      <c r="Z15" s="136">
        <f t="shared" si="16"/>
        <v>26.6</v>
      </c>
      <c r="AA15" s="137" t="str">
        <f t="shared" si="8"/>
        <v>田尻町</v>
      </c>
      <c r="AB15" s="138">
        <f t="shared" si="9"/>
        <v>0.94603709949409776</v>
      </c>
      <c r="AC15" s="139">
        <f t="shared" si="17"/>
        <v>0.94599999999999995</v>
      </c>
      <c r="AD15" s="37"/>
      <c r="AE15" s="112">
        <f t="shared" si="18"/>
        <v>882614.31964306522</v>
      </c>
      <c r="AF15" s="112">
        <f t="shared" si="19"/>
        <v>33813.295527649447</v>
      </c>
      <c r="AG15" s="112">
        <f t="shared" si="20"/>
        <v>927305.638818949</v>
      </c>
      <c r="AH15" s="113">
        <f t="shared" si="21"/>
        <v>26.1</v>
      </c>
      <c r="AI15" s="114">
        <f t="shared" si="22"/>
        <v>0.95199999999999996</v>
      </c>
      <c r="AJ15" s="115">
        <v>0</v>
      </c>
    </row>
    <row r="16" spans="1:36" s="36" customFormat="1" ht="12">
      <c r="B16" s="10">
        <v>11</v>
      </c>
      <c r="C16" s="34" t="s">
        <v>61</v>
      </c>
      <c r="D16" s="116">
        <v>22549</v>
      </c>
      <c r="E16" s="117">
        <v>341722</v>
      </c>
      <c r="F16" s="118">
        <v>15845</v>
      </c>
      <c r="G16" s="119">
        <v>227209</v>
      </c>
      <c r="H16" s="11">
        <f t="shared" si="0"/>
        <v>584776</v>
      </c>
      <c r="I16" s="116">
        <v>19234646700</v>
      </c>
      <c r="J16" s="116">
        <v>20211</v>
      </c>
      <c r="K16" s="12">
        <f t="shared" si="10"/>
        <v>853015.50844826817</v>
      </c>
      <c r="L16" s="12">
        <f t="shared" si="11"/>
        <v>32892.332619669753</v>
      </c>
      <c r="M16" s="12">
        <f t="shared" si="12"/>
        <v>951691.98456286185</v>
      </c>
      <c r="N16" s="13">
        <f t="shared" si="13"/>
        <v>25.933566898753824</v>
      </c>
      <c r="O16" s="14">
        <f t="shared" si="14"/>
        <v>0.89631469244755868</v>
      </c>
      <c r="R16" s="110" t="str">
        <f t="shared" si="1"/>
        <v>大阪市</v>
      </c>
      <c r="S16" s="111">
        <f t="shared" si="2"/>
        <v>914091.42398767883</v>
      </c>
      <c r="T16" s="110" t="str">
        <f t="shared" si="3"/>
        <v>和泉市</v>
      </c>
      <c r="U16" s="109">
        <f t="shared" si="4"/>
        <v>37352.058788636998</v>
      </c>
      <c r="V16" s="110" t="str">
        <f t="shared" si="5"/>
        <v>東住吉区</v>
      </c>
      <c r="W16" s="109">
        <f t="shared" si="6"/>
        <v>990354.40629396134</v>
      </c>
      <c r="X16" s="110" t="str">
        <f t="shared" si="7"/>
        <v>大阪市</v>
      </c>
      <c r="Y16" s="135">
        <f t="shared" si="15"/>
        <v>26.547145858502436</v>
      </c>
      <c r="Z16" s="136">
        <f t="shared" si="16"/>
        <v>26.5</v>
      </c>
      <c r="AA16" s="137" t="str">
        <f t="shared" si="8"/>
        <v>八尾市</v>
      </c>
      <c r="AB16" s="138">
        <f t="shared" si="9"/>
        <v>0.94495879786718373</v>
      </c>
      <c r="AC16" s="139">
        <f t="shared" si="17"/>
        <v>0.94499999999999995</v>
      </c>
      <c r="AD16" s="37"/>
      <c r="AE16" s="112">
        <f t="shared" si="18"/>
        <v>882614.31964306522</v>
      </c>
      <c r="AF16" s="112">
        <f t="shared" si="19"/>
        <v>33813.295527649447</v>
      </c>
      <c r="AG16" s="112">
        <f t="shared" si="20"/>
        <v>927305.638818949</v>
      </c>
      <c r="AH16" s="113">
        <f t="shared" si="21"/>
        <v>26.1</v>
      </c>
      <c r="AI16" s="114">
        <f t="shared" si="22"/>
        <v>0.95199999999999996</v>
      </c>
      <c r="AJ16" s="115">
        <v>0</v>
      </c>
    </row>
    <row r="17" spans="2:36" s="36" customFormat="1" ht="12">
      <c r="B17" s="10">
        <v>12</v>
      </c>
      <c r="C17" s="34" t="s">
        <v>96</v>
      </c>
      <c r="D17" s="116">
        <v>11762</v>
      </c>
      <c r="E17" s="117">
        <v>176752</v>
      </c>
      <c r="F17" s="118">
        <v>8526</v>
      </c>
      <c r="G17" s="119">
        <v>115679</v>
      </c>
      <c r="H17" s="11">
        <f t="shared" si="0"/>
        <v>300957</v>
      </c>
      <c r="I17" s="116">
        <v>10251255620</v>
      </c>
      <c r="J17" s="116">
        <v>10377</v>
      </c>
      <c r="K17" s="12">
        <f t="shared" si="10"/>
        <v>871557.18585274613</v>
      </c>
      <c r="L17" s="12">
        <f t="shared" si="11"/>
        <v>34062.193668862994</v>
      </c>
      <c r="M17" s="12">
        <f t="shared" si="12"/>
        <v>987882.39568275993</v>
      </c>
      <c r="N17" s="13">
        <f t="shared" si="13"/>
        <v>25.587230062914472</v>
      </c>
      <c r="O17" s="14">
        <f t="shared" si="14"/>
        <v>0.88224791702091476</v>
      </c>
      <c r="R17" s="110" t="str">
        <f t="shared" si="1"/>
        <v>泉大津市</v>
      </c>
      <c r="S17" s="111">
        <f t="shared" si="2"/>
        <v>913201.54981549818</v>
      </c>
      <c r="T17" s="110" t="str">
        <f t="shared" si="3"/>
        <v>貝塚市</v>
      </c>
      <c r="U17" s="109">
        <f t="shared" si="4"/>
        <v>37297.300587576392</v>
      </c>
      <c r="V17" s="110" t="str">
        <f t="shared" si="5"/>
        <v>岸和田市</v>
      </c>
      <c r="W17" s="109">
        <f t="shared" si="6"/>
        <v>989774.42468970141</v>
      </c>
      <c r="X17" s="110" t="str">
        <f t="shared" si="7"/>
        <v>鶴見区</v>
      </c>
      <c r="Y17" s="135">
        <f t="shared" si="15"/>
        <v>26.534021327829379</v>
      </c>
      <c r="Z17" s="136">
        <f t="shared" si="16"/>
        <v>26.5</v>
      </c>
      <c r="AA17" s="137" t="str">
        <f t="shared" si="8"/>
        <v>柏原市</v>
      </c>
      <c r="AB17" s="138">
        <f t="shared" si="9"/>
        <v>0.94481054365733119</v>
      </c>
      <c r="AC17" s="139">
        <f t="shared" si="17"/>
        <v>0.94499999999999995</v>
      </c>
      <c r="AD17" s="37"/>
      <c r="AE17" s="112">
        <f t="shared" si="18"/>
        <v>882614.31964306522</v>
      </c>
      <c r="AF17" s="112">
        <f t="shared" si="19"/>
        <v>33813.295527649447</v>
      </c>
      <c r="AG17" s="112">
        <f t="shared" si="20"/>
        <v>927305.638818949</v>
      </c>
      <c r="AH17" s="113">
        <f t="shared" si="21"/>
        <v>26.1</v>
      </c>
      <c r="AI17" s="114">
        <f t="shared" si="22"/>
        <v>0.95199999999999996</v>
      </c>
      <c r="AJ17" s="115">
        <v>0</v>
      </c>
    </row>
    <row r="18" spans="2:36" s="36" customFormat="1" ht="12">
      <c r="B18" s="10">
        <v>13</v>
      </c>
      <c r="C18" s="34" t="s">
        <v>97</v>
      </c>
      <c r="D18" s="116">
        <v>20420</v>
      </c>
      <c r="E18" s="117">
        <v>315914</v>
      </c>
      <c r="F18" s="118">
        <v>16078</v>
      </c>
      <c r="G18" s="119">
        <v>191464</v>
      </c>
      <c r="H18" s="11">
        <f t="shared" si="0"/>
        <v>523456</v>
      </c>
      <c r="I18" s="116">
        <v>18787502110</v>
      </c>
      <c r="J18" s="116">
        <v>18373</v>
      </c>
      <c r="K18" s="12">
        <f t="shared" si="10"/>
        <v>920053.97208619001</v>
      </c>
      <c r="L18" s="12">
        <f t="shared" si="11"/>
        <v>35891.27282904389</v>
      </c>
      <c r="M18" s="12">
        <f t="shared" si="12"/>
        <v>1022560.3935122191</v>
      </c>
      <c r="N18" s="13">
        <f t="shared" si="13"/>
        <v>25.634476003917726</v>
      </c>
      <c r="O18" s="14">
        <f t="shared" si="14"/>
        <v>0.89975514201762974</v>
      </c>
      <c r="R18" s="110" t="str">
        <f t="shared" si="1"/>
        <v>田尻町</v>
      </c>
      <c r="S18" s="111">
        <f t="shared" si="2"/>
        <v>912683.55817875208</v>
      </c>
      <c r="T18" s="110" t="str">
        <f t="shared" si="3"/>
        <v>堺市堺区</v>
      </c>
      <c r="U18" s="109">
        <f t="shared" si="4"/>
        <v>37038.206255673402</v>
      </c>
      <c r="V18" s="110" t="str">
        <f t="shared" si="5"/>
        <v>高石市</v>
      </c>
      <c r="W18" s="109">
        <f t="shared" si="6"/>
        <v>989166.20519605489</v>
      </c>
      <c r="X18" s="110" t="str">
        <f t="shared" si="7"/>
        <v>松原市</v>
      </c>
      <c r="Y18" s="135">
        <f t="shared" si="15"/>
        <v>26.275648702594811</v>
      </c>
      <c r="Z18" s="136">
        <f t="shared" si="16"/>
        <v>26.3</v>
      </c>
      <c r="AA18" s="137" t="str">
        <f t="shared" si="8"/>
        <v>千早赤阪村</v>
      </c>
      <c r="AB18" s="138">
        <f t="shared" si="9"/>
        <v>0.94327894327894324</v>
      </c>
      <c r="AC18" s="139">
        <f t="shared" si="17"/>
        <v>0.94299999999999995</v>
      </c>
      <c r="AD18" s="37"/>
      <c r="AE18" s="112">
        <f t="shared" si="18"/>
        <v>882614.31964306522</v>
      </c>
      <c r="AF18" s="112">
        <f t="shared" si="19"/>
        <v>33813.295527649447</v>
      </c>
      <c r="AG18" s="112">
        <f t="shared" si="20"/>
        <v>927305.638818949</v>
      </c>
      <c r="AH18" s="113">
        <f t="shared" si="21"/>
        <v>26.1</v>
      </c>
      <c r="AI18" s="114">
        <f t="shared" si="22"/>
        <v>0.95199999999999996</v>
      </c>
      <c r="AJ18" s="115">
        <v>0</v>
      </c>
    </row>
    <row r="19" spans="2:36" s="36" customFormat="1" ht="12">
      <c r="B19" s="10">
        <v>14</v>
      </c>
      <c r="C19" s="34" t="s">
        <v>98</v>
      </c>
      <c r="D19" s="116">
        <v>15367</v>
      </c>
      <c r="E19" s="117">
        <v>240485</v>
      </c>
      <c r="F19" s="118">
        <v>10828</v>
      </c>
      <c r="G19" s="119">
        <v>122827</v>
      </c>
      <c r="H19" s="11">
        <f t="shared" si="0"/>
        <v>374140</v>
      </c>
      <c r="I19" s="116">
        <v>13306026350</v>
      </c>
      <c r="J19" s="116">
        <v>13806</v>
      </c>
      <c r="K19" s="12">
        <f t="shared" si="10"/>
        <v>865883.14895555412</v>
      </c>
      <c r="L19" s="12">
        <f t="shared" si="11"/>
        <v>35564.29772277757</v>
      </c>
      <c r="M19" s="12">
        <f t="shared" si="12"/>
        <v>963785.77067941474</v>
      </c>
      <c r="N19" s="13">
        <f t="shared" si="13"/>
        <v>24.346977288995902</v>
      </c>
      <c r="O19" s="14">
        <f t="shared" si="14"/>
        <v>0.89841868939936231</v>
      </c>
      <c r="R19" s="110" t="str">
        <f t="shared" si="1"/>
        <v>住吉区</v>
      </c>
      <c r="S19" s="111">
        <f t="shared" si="2"/>
        <v>912353.82379344245</v>
      </c>
      <c r="T19" s="110" t="str">
        <f t="shared" si="3"/>
        <v>堺市中区</v>
      </c>
      <c r="U19" s="109">
        <f t="shared" si="4"/>
        <v>36779.16561799396</v>
      </c>
      <c r="V19" s="110" t="str">
        <f t="shared" si="5"/>
        <v>大阪市</v>
      </c>
      <c r="W19" s="109">
        <f t="shared" si="6"/>
        <v>988992.47786515323</v>
      </c>
      <c r="X19" s="110" t="str">
        <f t="shared" si="7"/>
        <v>河内長野市</v>
      </c>
      <c r="Y19" s="135">
        <f t="shared" si="15"/>
        <v>26.257871216737762</v>
      </c>
      <c r="Z19" s="136">
        <f t="shared" si="16"/>
        <v>26.3</v>
      </c>
      <c r="AA19" s="137" t="str">
        <f t="shared" si="8"/>
        <v>泉南市</v>
      </c>
      <c r="AB19" s="138">
        <f t="shared" si="9"/>
        <v>0.94311945968763189</v>
      </c>
      <c r="AC19" s="139">
        <f t="shared" si="17"/>
        <v>0.94299999999999995</v>
      </c>
      <c r="AD19" s="37"/>
      <c r="AE19" s="112">
        <f t="shared" si="18"/>
        <v>882614.31964306522</v>
      </c>
      <c r="AF19" s="112">
        <f t="shared" si="19"/>
        <v>33813.295527649447</v>
      </c>
      <c r="AG19" s="112">
        <f t="shared" si="20"/>
        <v>927305.638818949</v>
      </c>
      <c r="AH19" s="113">
        <f t="shared" si="21"/>
        <v>26.1</v>
      </c>
      <c r="AI19" s="114">
        <f t="shared" si="22"/>
        <v>0.95199999999999996</v>
      </c>
      <c r="AJ19" s="115">
        <v>0</v>
      </c>
    </row>
    <row r="20" spans="2:36" s="36" customFormat="1" ht="12">
      <c r="B20" s="10">
        <v>15</v>
      </c>
      <c r="C20" s="34" t="s">
        <v>99</v>
      </c>
      <c r="D20" s="56">
        <v>24419</v>
      </c>
      <c r="E20" s="120">
        <v>377776</v>
      </c>
      <c r="F20" s="121">
        <v>17701</v>
      </c>
      <c r="G20" s="122">
        <v>217900</v>
      </c>
      <c r="H20" s="39">
        <f t="shared" si="0"/>
        <v>613377</v>
      </c>
      <c r="I20" s="56">
        <v>21189439830</v>
      </c>
      <c r="J20" s="56">
        <v>21976</v>
      </c>
      <c r="K20" s="18">
        <f t="shared" si="10"/>
        <v>867743.96289774356</v>
      </c>
      <c r="L20" s="18">
        <f t="shared" si="11"/>
        <v>34545.540230559673</v>
      </c>
      <c r="M20" s="18">
        <f t="shared" si="12"/>
        <v>964208.21942118672</v>
      </c>
      <c r="N20" s="19">
        <f t="shared" si="13"/>
        <v>25.118841885417094</v>
      </c>
      <c r="O20" s="20">
        <f t="shared" si="14"/>
        <v>0.89995495311028295</v>
      </c>
      <c r="R20" s="110" t="str">
        <f t="shared" si="1"/>
        <v>淀川区</v>
      </c>
      <c r="S20" s="111">
        <f t="shared" si="2"/>
        <v>908107.95705831074</v>
      </c>
      <c r="T20" s="110" t="str">
        <f t="shared" si="3"/>
        <v>田尻町</v>
      </c>
      <c r="U20" s="109">
        <f t="shared" si="4"/>
        <v>36471.670204521717</v>
      </c>
      <c r="V20" s="110" t="str">
        <f t="shared" si="5"/>
        <v>天王寺区</v>
      </c>
      <c r="W20" s="109">
        <f t="shared" si="6"/>
        <v>988843.49513250403</v>
      </c>
      <c r="X20" s="110" t="str">
        <f t="shared" si="7"/>
        <v>東住吉区</v>
      </c>
      <c r="Y20" s="135">
        <f t="shared" si="15"/>
        <v>26.22543134010872</v>
      </c>
      <c r="Z20" s="136">
        <f t="shared" si="16"/>
        <v>26.2</v>
      </c>
      <c r="AA20" s="137" t="str">
        <f t="shared" si="8"/>
        <v>東大阪市</v>
      </c>
      <c r="AB20" s="138">
        <f t="shared" si="9"/>
        <v>0.94274637829014485</v>
      </c>
      <c r="AC20" s="139">
        <f t="shared" si="17"/>
        <v>0.94299999999999995</v>
      </c>
      <c r="AD20" s="37"/>
      <c r="AE20" s="112">
        <f t="shared" si="18"/>
        <v>882614.31964306522</v>
      </c>
      <c r="AF20" s="112">
        <f t="shared" si="19"/>
        <v>33813.295527649447</v>
      </c>
      <c r="AG20" s="112">
        <f t="shared" si="20"/>
        <v>927305.638818949</v>
      </c>
      <c r="AH20" s="113">
        <f t="shared" si="21"/>
        <v>26.1</v>
      </c>
      <c r="AI20" s="114">
        <f t="shared" si="22"/>
        <v>0.95199999999999996</v>
      </c>
      <c r="AJ20" s="115">
        <v>0</v>
      </c>
    </row>
    <row r="21" spans="2:36" s="36" customFormat="1" ht="12">
      <c r="B21" s="10">
        <v>16</v>
      </c>
      <c r="C21" s="34" t="s">
        <v>62</v>
      </c>
      <c r="D21" s="56">
        <v>16481</v>
      </c>
      <c r="E21" s="120">
        <v>268332</v>
      </c>
      <c r="F21" s="121">
        <v>11127</v>
      </c>
      <c r="G21" s="122">
        <v>171227</v>
      </c>
      <c r="H21" s="39">
        <f t="shared" si="0"/>
        <v>450686</v>
      </c>
      <c r="I21" s="56">
        <v>14042262040</v>
      </c>
      <c r="J21" s="56">
        <v>14481</v>
      </c>
      <c r="K21" s="40">
        <f t="shared" si="10"/>
        <v>852027.30659547355</v>
      </c>
      <c r="L21" s="40">
        <f t="shared" si="11"/>
        <v>31157.528833822216</v>
      </c>
      <c r="M21" s="40">
        <f t="shared" si="12"/>
        <v>969702.50949520059</v>
      </c>
      <c r="N21" s="19">
        <f t="shared" si="13"/>
        <v>27.345792124264303</v>
      </c>
      <c r="O21" s="20">
        <f t="shared" si="14"/>
        <v>0.87864814028274985</v>
      </c>
      <c r="R21" s="110" t="str">
        <f t="shared" si="1"/>
        <v>泉佐野市</v>
      </c>
      <c r="S21" s="111">
        <f t="shared" si="2"/>
        <v>903303.59845079191</v>
      </c>
      <c r="T21" s="110" t="str">
        <f t="shared" si="3"/>
        <v>福島区</v>
      </c>
      <c r="U21" s="109">
        <f t="shared" si="4"/>
        <v>36463.927091686717</v>
      </c>
      <c r="V21" s="110" t="str">
        <f t="shared" si="5"/>
        <v>北区</v>
      </c>
      <c r="W21" s="109">
        <f t="shared" si="6"/>
        <v>988171.71368421055</v>
      </c>
      <c r="X21" s="110" t="str">
        <f t="shared" si="7"/>
        <v>平野区</v>
      </c>
      <c r="Y21" s="135">
        <f t="shared" si="15"/>
        <v>26.067010141194118</v>
      </c>
      <c r="Z21" s="136">
        <f t="shared" si="16"/>
        <v>26.1</v>
      </c>
      <c r="AA21" s="137" t="str">
        <f t="shared" si="8"/>
        <v>忠岡町</v>
      </c>
      <c r="AB21" s="138">
        <f t="shared" si="9"/>
        <v>0.94263456090651554</v>
      </c>
      <c r="AC21" s="139">
        <f t="shared" si="17"/>
        <v>0.94299999999999995</v>
      </c>
      <c r="AD21" s="37"/>
      <c r="AE21" s="112">
        <f t="shared" si="18"/>
        <v>882614.31964306522</v>
      </c>
      <c r="AF21" s="112">
        <f t="shared" si="19"/>
        <v>33813.295527649447</v>
      </c>
      <c r="AG21" s="112">
        <f t="shared" si="20"/>
        <v>927305.638818949</v>
      </c>
      <c r="AH21" s="113">
        <f t="shared" si="21"/>
        <v>26.1</v>
      </c>
      <c r="AI21" s="114">
        <f t="shared" si="22"/>
        <v>0.95199999999999996</v>
      </c>
      <c r="AJ21" s="115">
        <v>0</v>
      </c>
    </row>
    <row r="22" spans="2:36" s="36" customFormat="1" ht="12">
      <c r="B22" s="10">
        <v>17</v>
      </c>
      <c r="C22" s="34" t="s">
        <v>100</v>
      </c>
      <c r="D22" s="116">
        <v>23393</v>
      </c>
      <c r="E22" s="117">
        <v>373366</v>
      </c>
      <c r="F22" s="118">
        <v>18130</v>
      </c>
      <c r="G22" s="119">
        <v>257566</v>
      </c>
      <c r="H22" s="11">
        <f t="shared" si="0"/>
        <v>649062</v>
      </c>
      <c r="I22" s="116">
        <v>21342693000</v>
      </c>
      <c r="J22" s="116">
        <v>20989</v>
      </c>
      <c r="K22" s="12">
        <f t="shared" si="10"/>
        <v>912353.82379344245</v>
      </c>
      <c r="L22" s="12">
        <f t="shared" si="11"/>
        <v>32882.36408848461</v>
      </c>
      <c r="M22" s="12">
        <f t="shared" si="12"/>
        <v>1016851.3507075135</v>
      </c>
      <c r="N22" s="13">
        <f t="shared" si="13"/>
        <v>27.745992390886162</v>
      </c>
      <c r="O22" s="14">
        <f t="shared" si="14"/>
        <v>0.89723421536357029</v>
      </c>
      <c r="R22" s="110" t="str">
        <f t="shared" si="1"/>
        <v>忠岡町</v>
      </c>
      <c r="S22" s="111">
        <f t="shared" si="2"/>
        <v>902563.62606232299</v>
      </c>
      <c r="T22" s="110" t="str">
        <f t="shared" si="3"/>
        <v>泉佐野市</v>
      </c>
      <c r="U22" s="109">
        <f t="shared" si="4"/>
        <v>36269.707445626816</v>
      </c>
      <c r="V22" s="110" t="str">
        <f t="shared" si="5"/>
        <v>東成区</v>
      </c>
      <c r="W22" s="109">
        <f t="shared" si="6"/>
        <v>987882.39568275993</v>
      </c>
      <c r="X22" s="110" t="str">
        <f t="shared" si="7"/>
        <v>高石市</v>
      </c>
      <c r="Y22" s="135">
        <f t="shared" si="15"/>
        <v>25.992192803801764</v>
      </c>
      <c r="Z22" s="136">
        <f t="shared" si="16"/>
        <v>26</v>
      </c>
      <c r="AA22" s="137" t="str">
        <f t="shared" si="8"/>
        <v>能勢町</v>
      </c>
      <c r="AB22" s="138">
        <f t="shared" si="9"/>
        <v>0.94236311239193082</v>
      </c>
      <c r="AC22" s="139">
        <f t="shared" si="17"/>
        <v>0.94199999999999995</v>
      </c>
      <c r="AD22" s="37"/>
      <c r="AE22" s="112">
        <f t="shared" si="18"/>
        <v>882614.31964306522</v>
      </c>
      <c r="AF22" s="112">
        <f t="shared" si="19"/>
        <v>33813.295527649447</v>
      </c>
      <c r="AG22" s="112">
        <f t="shared" si="20"/>
        <v>927305.638818949</v>
      </c>
      <c r="AH22" s="113">
        <f t="shared" si="21"/>
        <v>26.1</v>
      </c>
      <c r="AI22" s="114">
        <f t="shared" si="22"/>
        <v>0.95199999999999996</v>
      </c>
      <c r="AJ22" s="115">
        <v>0</v>
      </c>
    </row>
    <row r="23" spans="2:36" s="36" customFormat="1" ht="12">
      <c r="B23" s="10">
        <v>18</v>
      </c>
      <c r="C23" s="34" t="s">
        <v>63</v>
      </c>
      <c r="D23" s="116">
        <v>21155</v>
      </c>
      <c r="E23" s="117">
        <v>340522</v>
      </c>
      <c r="F23" s="118">
        <v>15057</v>
      </c>
      <c r="G23" s="119">
        <v>199220</v>
      </c>
      <c r="H23" s="11">
        <f t="shared" si="0"/>
        <v>554799</v>
      </c>
      <c r="I23" s="116">
        <v>19007872120</v>
      </c>
      <c r="J23" s="116">
        <v>19193</v>
      </c>
      <c r="K23" s="12">
        <f t="shared" si="10"/>
        <v>898504.94540297799</v>
      </c>
      <c r="L23" s="12">
        <f t="shared" si="11"/>
        <v>34260.826209131592</v>
      </c>
      <c r="M23" s="12">
        <f t="shared" si="12"/>
        <v>990354.40629396134</v>
      </c>
      <c r="N23" s="13">
        <f t="shared" si="13"/>
        <v>26.22543134010872</v>
      </c>
      <c r="O23" s="14">
        <f t="shared" si="14"/>
        <v>0.9072559678562987</v>
      </c>
      <c r="R23" s="110" t="str">
        <f t="shared" si="1"/>
        <v>西淀川区</v>
      </c>
      <c r="S23" s="111">
        <f t="shared" si="2"/>
        <v>902208.83815829991</v>
      </c>
      <c r="T23" s="110" t="str">
        <f t="shared" si="3"/>
        <v>大阪狭山市</v>
      </c>
      <c r="U23" s="109">
        <f t="shared" si="4"/>
        <v>36232.018194446471</v>
      </c>
      <c r="V23" s="110" t="str">
        <f t="shared" si="5"/>
        <v>西淀川区</v>
      </c>
      <c r="W23" s="109">
        <f t="shared" si="6"/>
        <v>983704.5324042982</v>
      </c>
      <c r="X23" s="110" t="str">
        <f t="shared" si="7"/>
        <v>都島区</v>
      </c>
      <c r="Y23" s="135">
        <f t="shared" si="15"/>
        <v>25.943030932423412</v>
      </c>
      <c r="Z23" s="136">
        <f t="shared" si="16"/>
        <v>25.9</v>
      </c>
      <c r="AA23" s="137" t="str">
        <f t="shared" si="8"/>
        <v>阪南市</v>
      </c>
      <c r="AB23" s="138">
        <f t="shared" si="9"/>
        <v>0.94223363286264439</v>
      </c>
      <c r="AC23" s="139">
        <f t="shared" si="17"/>
        <v>0.94199999999999995</v>
      </c>
      <c r="AD23" s="37"/>
      <c r="AE23" s="112">
        <f t="shared" si="18"/>
        <v>882614.31964306522</v>
      </c>
      <c r="AF23" s="112">
        <f t="shared" si="19"/>
        <v>33813.295527649447</v>
      </c>
      <c r="AG23" s="112">
        <f t="shared" si="20"/>
        <v>927305.638818949</v>
      </c>
      <c r="AH23" s="113">
        <f t="shared" si="21"/>
        <v>26.1</v>
      </c>
      <c r="AI23" s="114">
        <f t="shared" si="22"/>
        <v>0.95199999999999996</v>
      </c>
      <c r="AJ23" s="115">
        <v>0</v>
      </c>
    </row>
    <row r="24" spans="2:36" s="36" customFormat="1" ht="12">
      <c r="B24" s="10">
        <v>19</v>
      </c>
      <c r="C24" s="34" t="s">
        <v>101</v>
      </c>
      <c r="D24" s="116">
        <v>14704</v>
      </c>
      <c r="E24" s="117">
        <v>213753</v>
      </c>
      <c r="F24" s="118">
        <v>12524</v>
      </c>
      <c r="G24" s="119">
        <v>147084</v>
      </c>
      <c r="H24" s="11">
        <f t="shared" si="0"/>
        <v>373361</v>
      </c>
      <c r="I24" s="116">
        <v>13468531410</v>
      </c>
      <c r="J24" s="116">
        <v>12764</v>
      </c>
      <c r="K24" s="12">
        <f t="shared" si="10"/>
        <v>915977.38098476606</v>
      </c>
      <c r="L24" s="12">
        <f t="shared" si="11"/>
        <v>36073.750097091019</v>
      </c>
      <c r="M24" s="12">
        <f t="shared" si="12"/>
        <v>1055196.7572861172</v>
      </c>
      <c r="N24" s="13">
        <f t="shared" si="13"/>
        <v>25.391798150163222</v>
      </c>
      <c r="O24" s="14">
        <f t="shared" si="14"/>
        <v>0.86806311207834608</v>
      </c>
      <c r="R24" s="110" t="str">
        <f t="shared" si="1"/>
        <v>福島区</v>
      </c>
      <c r="S24" s="111">
        <f t="shared" si="2"/>
        <v>899981.95923656924</v>
      </c>
      <c r="T24" s="110" t="str">
        <f t="shared" si="3"/>
        <v>大東市</v>
      </c>
      <c r="U24" s="109">
        <f t="shared" si="4"/>
        <v>36179.824206517565</v>
      </c>
      <c r="V24" s="110" t="str">
        <f t="shared" si="5"/>
        <v>堺市堺区</v>
      </c>
      <c r="W24" s="109">
        <f t="shared" si="6"/>
        <v>982433.79996913101</v>
      </c>
      <c r="X24" s="110" t="str">
        <f t="shared" si="7"/>
        <v>東淀川区</v>
      </c>
      <c r="Y24" s="135">
        <f t="shared" si="15"/>
        <v>25.933566898753824</v>
      </c>
      <c r="Z24" s="136">
        <f t="shared" si="16"/>
        <v>25.9</v>
      </c>
      <c r="AA24" s="137" t="str">
        <f t="shared" si="8"/>
        <v>池田市</v>
      </c>
      <c r="AB24" s="138">
        <f t="shared" si="9"/>
        <v>0.94218788935958131</v>
      </c>
      <c r="AC24" s="139">
        <f t="shared" si="17"/>
        <v>0.94199999999999995</v>
      </c>
      <c r="AD24" s="37"/>
      <c r="AE24" s="112">
        <f t="shared" si="18"/>
        <v>882614.31964306522</v>
      </c>
      <c r="AF24" s="112">
        <f t="shared" si="19"/>
        <v>33813.295527649447</v>
      </c>
      <c r="AG24" s="112">
        <f t="shared" si="20"/>
        <v>927305.638818949</v>
      </c>
      <c r="AH24" s="113">
        <f t="shared" si="21"/>
        <v>26.1</v>
      </c>
      <c r="AI24" s="114">
        <f t="shared" si="22"/>
        <v>0.95199999999999996</v>
      </c>
      <c r="AJ24" s="115">
        <v>0</v>
      </c>
    </row>
    <row r="25" spans="2:36" s="36" customFormat="1" ht="12">
      <c r="B25" s="10">
        <v>20</v>
      </c>
      <c r="C25" s="34" t="s">
        <v>102</v>
      </c>
      <c r="D25" s="116">
        <v>21797</v>
      </c>
      <c r="E25" s="117">
        <v>333394</v>
      </c>
      <c r="F25" s="118">
        <v>16931</v>
      </c>
      <c r="G25" s="119">
        <v>228405</v>
      </c>
      <c r="H25" s="11">
        <f t="shared" si="0"/>
        <v>578730</v>
      </c>
      <c r="I25" s="116">
        <v>19794029140</v>
      </c>
      <c r="J25" s="116">
        <v>19922</v>
      </c>
      <c r="K25" s="12">
        <f t="shared" si="10"/>
        <v>908107.95705831074</v>
      </c>
      <c r="L25" s="12">
        <f t="shared" si="11"/>
        <v>34202.528191038997</v>
      </c>
      <c r="M25" s="12">
        <f t="shared" si="12"/>
        <v>993576.40497941978</v>
      </c>
      <c r="N25" s="13">
        <f t="shared" si="13"/>
        <v>26.55090150020645</v>
      </c>
      <c r="O25" s="14">
        <f t="shared" si="14"/>
        <v>0.91397898793411936</v>
      </c>
      <c r="R25" s="110" t="str">
        <f t="shared" si="1"/>
        <v>貝塚市</v>
      </c>
      <c r="S25" s="111">
        <f t="shared" si="2"/>
        <v>899927.80227596022</v>
      </c>
      <c r="T25" s="110" t="str">
        <f t="shared" si="3"/>
        <v>堺市東区</v>
      </c>
      <c r="U25" s="109">
        <f t="shared" si="4"/>
        <v>36137.908163120468</v>
      </c>
      <c r="V25" s="110" t="str">
        <f t="shared" si="5"/>
        <v>港区</v>
      </c>
      <c r="W25" s="109">
        <f t="shared" si="6"/>
        <v>977388.10798548092</v>
      </c>
      <c r="X25" s="110" t="str">
        <f t="shared" si="7"/>
        <v>北区</v>
      </c>
      <c r="Y25" s="135">
        <f t="shared" si="15"/>
        <v>25.911238095238094</v>
      </c>
      <c r="Z25" s="136">
        <f t="shared" si="16"/>
        <v>25.9</v>
      </c>
      <c r="AA25" s="137" t="str">
        <f t="shared" si="8"/>
        <v>吹田市</v>
      </c>
      <c r="AB25" s="138">
        <f t="shared" si="9"/>
        <v>0.9417249417249417</v>
      </c>
      <c r="AC25" s="139">
        <f t="shared" si="17"/>
        <v>0.94199999999999995</v>
      </c>
      <c r="AD25" s="37"/>
      <c r="AE25" s="112">
        <f t="shared" si="18"/>
        <v>882614.31964306522</v>
      </c>
      <c r="AF25" s="112">
        <f t="shared" si="19"/>
        <v>33813.295527649447</v>
      </c>
      <c r="AG25" s="112">
        <f t="shared" si="20"/>
        <v>927305.638818949</v>
      </c>
      <c r="AH25" s="113">
        <f t="shared" si="21"/>
        <v>26.1</v>
      </c>
      <c r="AI25" s="114">
        <f t="shared" si="22"/>
        <v>0.95199999999999996</v>
      </c>
      <c r="AJ25" s="115">
        <v>0</v>
      </c>
    </row>
    <row r="26" spans="2:36" s="36" customFormat="1" ht="12">
      <c r="B26" s="10">
        <v>21</v>
      </c>
      <c r="C26" s="34" t="s">
        <v>103</v>
      </c>
      <c r="D26" s="116">
        <v>14535</v>
      </c>
      <c r="E26" s="117">
        <v>229886</v>
      </c>
      <c r="F26" s="118">
        <v>10519</v>
      </c>
      <c r="G26" s="119">
        <v>145267</v>
      </c>
      <c r="H26" s="11">
        <f t="shared" si="0"/>
        <v>385672</v>
      </c>
      <c r="I26" s="116">
        <v>12960308030</v>
      </c>
      <c r="J26" s="116">
        <v>13404</v>
      </c>
      <c r="K26" s="12">
        <f t="shared" si="10"/>
        <v>891662.05916752666</v>
      </c>
      <c r="L26" s="12">
        <f t="shared" si="11"/>
        <v>33604.482643282376</v>
      </c>
      <c r="M26" s="12">
        <f t="shared" si="12"/>
        <v>966898.53998806328</v>
      </c>
      <c r="N26" s="13">
        <f t="shared" si="13"/>
        <v>26.534021327829379</v>
      </c>
      <c r="O26" s="14">
        <f t="shared" si="14"/>
        <v>0.92218782249742004</v>
      </c>
      <c r="R26" s="110" t="str">
        <f t="shared" si="1"/>
        <v>東住吉区</v>
      </c>
      <c r="S26" s="111">
        <f t="shared" si="2"/>
        <v>898504.94540297799</v>
      </c>
      <c r="T26" s="110" t="str">
        <f t="shared" si="3"/>
        <v>西成区</v>
      </c>
      <c r="U26" s="109">
        <f t="shared" si="4"/>
        <v>36073.750097091019</v>
      </c>
      <c r="V26" s="110" t="str">
        <f t="shared" si="5"/>
        <v>阪南市</v>
      </c>
      <c r="W26" s="109">
        <f t="shared" si="6"/>
        <v>975232.2479564033</v>
      </c>
      <c r="X26" s="110" t="str">
        <f t="shared" si="7"/>
        <v>熊取町</v>
      </c>
      <c r="Y26" s="135">
        <f t="shared" si="15"/>
        <v>25.882409638554218</v>
      </c>
      <c r="Z26" s="136">
        <f t="shared" si="16"/>
        <v>25.9</v>
      </c>
      <c r="AA26" s="137" t="str">
        <f t="shared" si="8"/>
        <v>四條畷市</v>
      </c>
      <c r="AB26" s="138">
        <f t="shared" si="9"/>
        <v>0.94118369351669939</v>
      </c>
      <c r="AC26" s="139">
        <f t="shared" si="17"/>
        <v>0.94099999999999995</v>
      </c>
      <c r="AD26" s="37"/>
      <c r="AE26" s="112">
        <f t="shared" si="18"/>
        <v>882614.31964306522</v>
      </c>
      <c r="AF26" s="112">
        <f t="shared" si="19"/>
        <v>33813.295527649447</v>
      </c>
      <c r="AG26" s="112">
        <f t="shared" si="20"/>
        <v>927305.638818949</v>
      </c>
      <c r="AH26" s="113">
        <f t="shared" si="21"/>
        <v>26.1</v>
      </c>
      <c r="AI26" s="114">
        <f t="shared" si="22"/>
        <v>0.95199999999999996</v>
      </c>
      <c r="AJ26" s="115">
        <v>0</v>
      </c>
    </row>
    <row r="27" spans="2:36" s="36" customFormat="1" ht="12">
      <c r="B27" s="10">
        <v>22</v>
      </c>
      <c r="C27" s="34" t="s">
        <v>64</v>
      </c>
      <c r="D27" s="116">
        <v>18539</v>
      </c>
      <c r="E27" s="117">
        <v>293847</v>
      </c>
      <c r="F27" s="118">
        <v>14377</v>
      </c>
      <c r="G27" s="119">
        <v>197813</v>
      </c>
      <c r="H27" s="11">
        <f t="shared" si="0"/>
        <v>506037</v>
      </c>
      <c r="I27" s="116">
        <v>17240666940</v>
      </c>
      <c r="J27" s="116">
        <v>17116</v>
      </c>
      <c r="K27" s="12">
        <f t="shared" si="10"/>
        <v>929967.47073736449</v>
      </c>
      <c r="L27" s="12">
        <f t="shared" si="11"/>
        <v>34069.973025687847</v>
      </c>
      <c r="M27" s="12">
        <f t="shared" si="12"/>
        <v>1007283.6492171068</v>
      </c>
      <c r="N27" s="13">
        <f t="shared" si="13"/>
        <v>27.295808835428016</v>
      </c>
      <c r="O27" s="14">
        <f t="shared" si="14"/>
        <v>0.92324289335994392</v>
      </c>
      <c r="R27" s="110" t="str">
        <f t="shared" si="1"/>
        <v>北区</v>
      </c>
      <c r="S27" s="111">
        <f t="shared" si="2"/>
        <v>894060.12190476188</v>
      </c>
      <c r="T27" s="110" t="str">
        <f t="shared" si="3"/>
        <v>生野区</v>
      </c>
      <c r="U27" s="109">
        <f t="shared" si="4"/>
        <v>35891.27282904389</v>
      </c>
      <c r="V27" s="110" t="str">
        <f t="shared" si="5"/>
        <v>泉大津市</v>
      </c>
      <c r="W27" s="109">
        <f t="shared" si="6"/>
        <v>973917.72576636286</v>
      </c>
      <c r="X27" s="110" t="str">
        <f t="shared" si="7"/>
        <v>八尾市</v>
      </c>
      <c r="Y27" s="135">
        <f t="shared" si="15"/>
        <v>25.858894813378576</v>
      </c>
      <c r="Z27" s="136">
        <f t="shared" si="16"/>
        <v>25.9</v>
      </c>
      <c r="AA27" s="137" t="str">
        <f t="shared" si="8"/>
        <v>枚方市</v>
      </c>
      <c r="AB27" s="138">
        <f t="shared" si="9"/>
        <v>0.94108914231729535</v>
      </c>
      <c r="AC27" s="139">
        <f t="shared" si="17"/>
        <v>0.94099999999999995</v>
      </c>
      <c r="AD27" s="37"/>
      <c r="AE27" s="112">
        <f t="shared" si="18"/>
        <v>882614.31964306522</v>
      </c>
      <c r="AF27" s="112">
        <f t="shared" si="19"/>
        <v>33813.295527649447</v>
      </c>
      <c r="AG27" s="112">
        <f t="shared" si="20"/>
        <v>927305.638818949</v>
      </c>
      <c r="AH27" s="113">
        <f t="shared" si="21"/>
        <v>26.1</v>
      </c>
      <c r="AI27" s="114">
        <f t="shared" si="22"/>
        <v>0.95199999999999996</v>
      </c>
      <c r="AJ27" s="115">
        <v>0</v>
      </c>
    </row>
    <row r="28" spans="2:36" s="36" customFormat="1" ht="12">
      <c r="B28" s="10">
        <v>23</v>
      </c>
      <c r="C28" s="34" t="s">
        <v>104</v>
      </c>
      <c r="D28" s="56">
        <v>30667</v>
      </c>
      <c r="E28" s="120">
        <v>495121</v>
      </c>
      <c r="F28" s="121">
        <v>21851</v>
      </c>
      <c r="G28" s="122">
        <v>282425</v>
      </c>
      <c r="H28" s="39">
        <f t="shared" si="0"/>
        <v>799397</v>
      </c>
      <c r="I28" s="56">
        <v>27151918450</v>
      </c>
      <c r="J28" s="56">
        <v>28275</v>
      </c>
      <c r="K28" s="18">
        <f t="shared" si="10"/>
        <v>885379.02142368013</v>
      </c>
      <c r="L28" s="18">
        <f t="shared" si="11"/>
        <v>33965.499557791685</v>
      </c>
      <c r="M28" s="18">
        <f t="shared" si="12"/>
        <v>960280.05128205125</v>
      </c>
      <c r="N28" s="19">
        <f t="shared" si="13"/>
        <v>26.067010141194118</v>
      </c>
      <c r="O28" s="20">
        <f t="shared" si="14"/>
        <v>0.92200084781687153</v>
      </c>
      <c r="R28" s="110" t="str">
        <f t="shared" si="1"/>
        <v>鶴見区</v>
      </c>
      <c r="S28" s="111">
        <f t="shared" si="2"/>
        <v>891662.05916752666</v>
      </c>
      <c r="T28" s="110" t="str">
        <f t="shared" si="3"/>
        <v>太子町</v>
      </c>
      <c r="U28" s="109">
        <f t="shared" si="4"/>
        <v>35853.200466472306</v>
      </c>
      <c r="V28" s="110" t="str">
        <f t="shared" si="5"/>
        <v>千早赤阪村</v>
      </c>
      <c r="W28" s="109">
        <f t="shared" si="6"/>
        <v>970952.05930807244</v>
      </c>
      <c r="X28" s="110" t="str">
        <f t="shared" si="7"/>
        <v>箕面市</v>
      </c>
      <c r="Y28" s="135">
        <f t="shared" si="15"/>
        <v>25.773858921161825</v>
      </c>
      <c r="Z28" s="136">
        <f t="shared" si="16"/>
        <v>25.8</v>
      </c>
      <c r="AA28" s="137" t="str">
        <f t="shared" si="8"/>
        <v>高石市</v>
      </c>
      <c r="AB28" s="138">
        <f t="shared" si="9"/>
        <v>0.94071056800181041</v>
      </c>
      <c r="AC28" s="139">
        <f t="shared" si="17"/>
        <v>0.94099999999999995</v>
      </c>
      <c r="AD28" s="37"/>
      <c r="AE28" s="112">
        <f t="shared" si="18"/>
        <v>882614.31964306522</v>
      </c>
      <c r="AF28" s="112">
        <f t="shared" si="19"/>
        <v>33813.295527649447</v>
      </c>
      <c r="AG28" s="112">
        <f t="shared" si="20"/>
        <v>927305.638818949</v>
      </c>
      <c r="AH28" s="113">
        <f t="shared" si="21"/>
        <v>26.1</v>
      </c>
      <c r="AI28" s="114">
        <f t="shared" si="22"/>
        <v>0.95199999999999996</v>
      </c>
      <c r="AJ28" s="115">
        <v>0</v>
      </c>
    </row>
    <row r="29" spans="2:36" s="36" customFormat="1" ht="12">
      <c r="B29" s="10">
        <v>24</v>
      </c>
      <c r="C29" s="34" t="s">
        <v>105</v>
      </c>
      <c r="D29" s="56">
        <v>13125</v>
      </c>
      <c r="E29" s="120">
        <v>195254</v>
      </c>
      <c r="F29" s="121">
        <v>9628</v>
      </c>
      <c r="G29" s="122">
        <v>135203</v>
      </c>
      <c r="H29" s="39">
        <f t="shared" si="0"/>
        <v>340085</v>
      </c>
      <c r="I29" s="56">
        <v>11734539100</v>
      </c>
      <c r="J29" s="56">
        <v>11875</v>
      </c>
      <c r="K29" s="40">
        <f t="shared" si="10"/>
        <v>894060.12190476188</v>
      </c>
      <c r="L29" s="40">
        <f t="shared" si="11"/>
        <v>34504.724113089374</v>
      </c>
      <c r="M29" s="40">
        <f t="shared" si="12"/>
        <v>988171.71368421055</v>
      </c>
      <c r="N29" s="19">
        <f t="shared" si="13"/>
        <v>25.911238095238094</v>
      </c>
      <c r="O29" s="20">
        <f t="shared" si="14"/>
        <v>0.90476190476190477</v>
      </c>
      <c r="R29" s="110" t="str">
        <f t="shared" si="1"/>
        <v>茨木市</v>
      </c>
      <c r="S29" s="111">
        <f t="shared" si="2"/>
        <v>890565.65964477486</v>
      </c>
      <c r="T29" s="110" t="str">
        <f t="shared" si="3"/>
        <v>浪速区</v>
      </c>
      <c r="U29" s="109">
        <f t="shared" si="4"/>
        <v>35817.811684415778</v>
      </c>
      <c r="V29" s="110" t="str">
        <f t="shared" si="5"/>
        <v>阿倍野区</v>
      </c>
      <c r="W29" s="109">
        <f t="shared" si="6"/>
        <v>969702.50949520059</v>
      </c>
      <c r="X29" s="110" t="str">
        <f t="shared" si="7"/>
        <v>生野区</v>
      </c>
      <c r="Y29" s="135">
        <f t="shared" si="15"/>
        <v>25.634476003917726</v>
      </c>
      <c r="Z29" s="136">
        <f t="shared" si="16"/>
        <v>25.6</v>
      </c>
      <c r="AA29" s="137" t="str">
        <f t="shared" si="8"/>
        <v>岬町</v>
      </c>
      <c r="AB29" s="138">
        <f t="shared" si="9"/>
        <v>0.94058263628497263</v>
      </c>
      <c r="AC29" s="139">
        <f t="shared" si="17"/>
        <v>0.94099999999999995</v>
      </c>
      <c r="AD29" s="37"/>
      <c r="AE29" s="112">
        <f t="shared" si="18"/>
        <v>882614.31964306522</v>
      </c>
      <c r="AF29" s="112">
        <f t="shared" si="19"/>
        <v>33813.295527649447</v>
      </c>
      <c r="AG29" s="112">
        <f t="shared" si="20"/>
        <v>927305.638818949</v>
      </c>
      <c r="AH29" s="113">
        <f t="shared" si="21"/>
        <v>26.1</v>
      </c>
      <c r="AI29" s="114">
        <f t="shared" si="22"/>
        <v>0.95199999999999996</v>
      </c>
      <c r="AJ29" s="115">
        <v>0</v>
      </c>
    </row>
    <row r="30" spans="2:36" s="36" customFormat="1" ht="12">
      <c r="B30" s="10">
        <v>25</v>
      </c>
      <c r="C30" s="34" t="s">
        <v>106</v>
      </c>
      <c r="D30" s="116">
        <v>9097</v>
      </c>
      <c r="E30" s="117">
        <v>138099</v>
      </c>
      <c r="F30" s="118">
        <v>6874</v>
      </c>
      <c r="G30" s="119">
        <v>86938</v>
      </c>
      <c r="H30" s="11">
        <f t="shared" si="0"/>
        <v>231911</v>
      </c>
      <c r="I30" s="116">
        <v>7891973160</v>
      </c>
      <c r="J30" s="116">
        <v>8141</v>
      </c>
      <c r="K30" s="12">
        <f t="shared" si="10"/>
        <v>867535.79861492803</v>
      </c>
      <c r="L30" s="12">
        <f t="shared" si="11"/>
        <v>34030.180370918155</v>
      </c>
      <c r="M30" s="12">
        <f t="shared" si="12"/>
        <v>969410.78000245674</v>
      </c>
      <c r="N30" s="13">
        <f t="shared" si="13"/>
        <v>25.49312960316588</v>
      </c>
      <c r="O30" s="14">
        <f t="shared" si="14"/>
        <v>0.89491041002528304</v>
      </c>
      <c r="R30" s="110" t="str">
        <f t="shared" si="1"/>
        <v>堺市美原区</v>
      </c>
      <c r="S30" s="111">
        <f t="shared" si="2"/>
        <v>889808.11654861562</v>
      </c>
      <c r="T30" s="110" t="str">
        <f t="shared" si="3"/>
        <v>高石市</v>
      </c>
      <c r="U30" s="109">
        <f t="shared" si="4"/>
        <v>35799.946151602613</v>
      </c>
      <c r="V30" s="110" t="str">
        <f t="shared" si="5"/>
        <v>中央区</v>
      </c>
      <c r="W30" s="109">
        <f t="shared" si="6"/>
        <v>969410.78000245674</v>
      </c>
      <c r="X30" s="110" t="str">
        <f t="shared" si="7"/>
        <v>東成区</v>
      </c>
      <c r="Y30" s="135">
        <f t="shared" si="15"/>
        <v>25.587230062914472</v>
      </c>
      <c r="Z30" s="136">
        <f t="shared" si="16"/>
        <v>25.6</v>
      </c>
      <c r="AA30" s="137" t="str">
        <f t="shared" si="8"/>
        <v>箕面市</v>
      </c>
      <c r="AB30" s="138">
        <f t="shared" si="9"/>
        <v>0.93931535269709543</v>
      </c>
      <c r="AC30" s="139">
        <f t="shared" si="17"/>
        <v>0.93899999999999995</v>
      </c>
      <c r="AD30" s="37"/>
      <c r="AE30" s="112">
        <f t="shared" si="18"/>
        <v>882614.31964306522</v>
      </c>
      <c r="AF30" s="112">
        <f t="shared" si="19"/>
        <v>33813.295527649447</v>
      </c>
      <c r="AG30" s="112">
        <f t="shared" si="20"/>
        <v>927305.638818949</v>
      </c>
      <c r="AH30" s="113">
        <f t="shared" si="21"/>
        <v>26.1</v>
      </c>
      <c r="AI30" s="114">
        <f t="shared" si="22"/>
        <v>0.95199999999999996</v>
      </c>
      <c r="AJ30" s="115">
        <v>0</v>
      </c>
    </row>
    <row r="31" spans="2:36" s="36" customFormat="1" ht="12">
      <c r="B31" s="10">
        <v>26</v>
      </c>
      <c r="C31" s="34" t="s">
        <v>36</v>
      </c>
      <c r="D31" s="116">
        <v>125950</v>
      </c>
      <c r="E31" s="117">
        <v>1891401</v>
      </c>
      <c r="F31" s="118">
        <v>100079</v>
      </c>
      <c r="G31" s="119">
        <v>1109978</v>
      </c>
      <c r="H31" s="11">
        <f t="shared" si="0"/>
        <v>3101458</v>
      </c>
      <c r="I31" s="116">
        <v>110057846250</v>
      </c>
      <c r="J31" s="116">
        <v>116750</v>
      </c>
      <c r="K31" s="12">
        <f t="shared" si="10"/>
        <v>873821.72489082965</v>
      </c>
      <c r="L31" s="12">
        <f t="shared" si="11"/>
        <v>35485.841255951236</v>
      </c>
      <c r="M31" s="12">
        <f t="shared" si="12"/>
        <v>942679.62526766595</v>
      </c>
      <c r="N31" s="13">
        <f t="shared" si="13"/>
        <v>24.624517665740374</v>
      </c>
      <c r="O31" s="14">
        <f t="shared" si="14"/>
        <v>0.92695514092894005</v>
      </c>
      <c r="R31" s="110" t="str">
        <f t="shared" si="1"/>
        <v>港区</v>
      </c>
      <c r="S31" s="111">
        <f t="shared" si="2"/>
        <v>886559.95966746239</v>
      </c>
      <c r="T31" s="110" t="str">
        <f t="shared" si="3"/>
        <v>忠岡町</v>
      </c>
      <c r="U31" s="109">
        <f t="shared" si="4"/>
        <v>35696.534879486855</v>
      </c>
      <c r="V31" s="110" t="str">
        <f t="shared" si="5"/>
        <v>都島区</v>
      </c>
      <c r="W31" s="109">
        <f t="shared" si="6"/>
        <v>969025.18784904387</v>
      </c>
      <c r="X31" s="110" t="str">
        <f t="shared" si="7"/>
        <v>堺市北区</v>
      </c>
      <c r="Y31" s="135">
        <f t="shared" si="15"/>
        <v>25.56528156729436</v>
      </c>
      <c r="Z31" s="136">
        <f t="shared" si="16"/>
        <v>25.6</v>
      </c>
      <c r="AA31" s="137" t="str">
        <f t="shared" si="8"/>
        <v>富田林市</v>
      </c>
      <c r="AB31" s="138">
        <f t="shared" si="9"/>
        <v>0.93822224656333864</v>
      </c>
      <c r="AC31" s="139">
        <f t="shared" si="17"/>
        <v>0.93799999999999994</v>
      </c>
      <c r="AD31" s="37"/>
      <c r="AE31" s="112">
        <f t="shared" si="18"/>
        <v>882614.31964306522</v>
      </c>
      <c r="AF31" s="112">
        <f t="shared" si="19"/>
        <v>33813.295527649447</v>
      </c>
      <c r="AG31" s="112">
        <f t="shared" si="20"/>
        <v>927305.638818949</v>
      </c>
      <c r="AH31" s="113">
        <f t="shared" si="21"/>
        <v>26.1</v>
      </c>
      <c r="AI31" s="114">
        <f t="shared" si="22"/>
        <v>0.95199999999999996</v>
      </c>
      <c r="AJ31" s="115">
        <v>0</v>
      </c>
    </row>
    <row r="32" spans="2:36" s="36" customFormat="1" ht="12">
      <c r="B32" s="10">
        <v>27</v>
      </c>
      <c r="C32" s="34" t="s">
        <v>37</v>
      </c>
      <c r="D32" s="116">
        <v>21854</v>
      </c>
      <c r="E32" s="117">
        <v>314797</v>
      </c>
      <c r="F32" s="118">
        <v>18280</v>
      </c>
      <c r="G32" s="119">
        <v>182487</v>
      </c>
      <c r="H32" s="11">
        <f t="shared" si="0"/>
        <v>515564</v>
      </c>
      <c r="I32" s="116">
        <v>19095565770</v>
      </c>
      <c r="J32" s="116">
        <v>19437</v>
      </c>
      <c r="K32" s="12">
        <f t="shared" si="10"/>
        <v>873778.97730392602</v>
      </c>
      <c r="L32" s="12">
        <f t="shared" si="11"/>
        <v>37038.206255673402</v>
      </c>
      <c r="M32" s="12">
        <f t="shared" si="12"/>
        <v>982433.79996913101</v>
      </c>
      <c r="N32" s="13">
        <f t="shared" si="13"/>
        <v>23.591287636130687</v>
      </c>
      <c r="O32" s="14">
        <f t="shared" si="14"/>
        <v>0.88940239773039265</v>
      </c>
      <c r="R32" s="110" t="str">
        <f t="shared" si="1"/>
        <v>堺市北区</v>
      </c>
      <c r="S32" s="111">
        <f t="shared" si="2"/>
        <v>886030.28223822522</v>
      </c>
      <c r="T32" s="110" t="str">
        <f t="shared" si="3"/>
        <v>旭区</v>
      </c>
      <c r="U32" s="109">
        <f t="shared" si="4"/>
        <v>35564.29772277757</v>
      </c>
      <c r="V32" s="110" t="str">
        <f t="shared" si="5"/>
        <v>泉佐野市</v>
      </c>
      <c r="W32" s="109">
        <f t="shared" si="6"/>
        <v>967614.95999407314</v>
      </c>
      <c r="X32" s="110" t="str">
        <f t="shared" si="7"/>
        <v>池田市</v>
      </c>
      <c r="Y32" s="135">
        <f t="shared" si="15"/>
        <v>25.543545975579367</v>
      </c>
      <c r="Z32" s="136">
        <f t="shared" si="16"/>
        <v>25.5</v>
      </c>
      <c r="AA32" s="137" t="str">
        <f t="shared" si="8"/>
        <v>和泉市</v>
      </c>
      <c r="AB32" s="138">
        <f t="shared" si="9"/>
        <v>0.93780861569896135</v>
      </c>
      <c r="AC32" s="139">
        <f t="shared" si="17"/>
        <v>0.93799999999999994</v>
      </c>
      <c r="AD32" s="37"/>
      <c r="AE32" s="112">
        <f t="shared" si="18"/>
        <v>882614.31964306522</v>
      </c>
      <c r="AF32" s="112">
        <f t="shared" si="19"/>
        <v>33813.295527649447</v>
      </c>
      <c r="AG32" s="112">
        <f t="shared" si="20"/>
        <v>927305.638818949</v>
      </c>
      <c r="AH32" s="113">
        <f t="shared" si="21"/>
        <v>26.1</v>
      </c>
      <c r="AI32" s="114">
        <f t="shared" si="22"/>
        <v>0.95199999999999996</v>
      </c>
      <c r="AJ32" s="115">
        <v>0</v>
      </c>
    </row>
    <row r="33" spans="2:36" s="36" customFormat="1" ht="12">
      <c r="B33" s="10">
        <v>28</v>
      </c>
      <c r="C33" s="34" t="s">
        <v>38</v>
      </c>
      <c r="D33" s="116">
        <v>17300</v>
      </c>
      <c r="E33" s="117">
        <v>240692</v>
      </c>
      <c r="F33" s="118">
        <v>13244</v>
      </c>
      <c r="G33" s="119">
        <v>142597</v>
      </c>
      <c r="H33" s="11">
        <f t="shared" si="0"/>
        <v>396533</v>
      </c>
      <c r="I33" s="116">
        <v>14584152880</v>
      </c>
      <c r="J33" s="116">
        <v>15522</v>
      </c>
      <c r="K33" s="12">
        <f t="shared" si="10"/>
        <v>843014.61734104052</v>
      </c>
      <c r="L33" s="12">
        <f t="shared" si="11"/>
        <v>36779.16561799396</v>
      </c>
      <c r="M33" s="12">
        <f t="shared" si="12"/>
        <v>939579.49233346223</v>
      </c>
      <c r="N33" s="13">
        <f t="shared" si="13"/>
        <v>22.920982658959538</v>
      </c>
      <c r="O33" s="14">
        <f t="shared" si="14"/>
        <v>0.89722543352601158</v>
      </c>
      <c r="R33" s="110" t="str">
        <f t="shared" si="1"/>
        <v>平野区</v>
      </c>
      <c r="S33" s="111">
        <f t="shared" si="2"/>
        <v>885379.02142368013</v>
      </c>
      <c r="T33" s="110" t="str">
        <f t="shared" si="3"/>
        <v>堺市</v>
      </c>
      <c r="U33" s="109">
        <f t="shared" si="4"/>
        <v>35485.841255951236</v>
      </c>
      <c r="V33" s="110" t="str">
        <f t="shared" si="5"/>
        <v>鶴見区</v>
      </c>
      <c r="W33" s="109">
        <f t="shared" si="6"/>
        <v>966898.53998806328</v>
      </c>
      <c r="X33" s="110" t="str">
        <f t="shared" si="7"/>
        <v>茨木市</v>
      </c>
      <c r="Y33" s="135">
        <f t="shared" si="15"/>
        <v>25.532397081095965</v>
      </c>
      <c r="Z33" s="136">
        <f t="shared" si="16"/>
        <v>25.5</v>
      </c>
      <c r="AA33" s="137" t="str">
        <f t="shared" si="8"/>
        <v>泉大津市</v>
      </c>
      <c r="AB33" s="138">
        <f t="shared" si="9"/>
        <v>0.93765779763060786</v>
      </c>
      <c r="AC33" s="139">
        <f t="shared" si="17"/>
        <v>0.93799999999999994</v>
      </c>
      <c r="AD33" s="37"/>
      <c r="AE33" s="112">
        <f t="shared" si="18"/>
        <v>882614.31964306522</v>
      </c>
      <c r="AF33" s="112">
        <f t="shared" si="19"/>
        <v>33813.295527649447</v>
      </c>
      <c r="AG33" s="112">
        <f t="shared" si="20"/>
        <v>927305.638818949</v>
      </c>
      <c r="AH33" s="113">
        <f t="shared" si="21"/>
        <v>26.1</v>
      </c>
      <c r="AI33" s="114">
        <f t="shared" si="22"/>
        <v>0.95199999999999996</v>
      </c>
      <c r="AJ33" s="115">
        <v>0</v>
      </c>
    </row>
    <row r="34" spans="2:36" s="36" customFormat="1" ht="12">
      <c r="B34" s="10">
        <v>29</v>
      </c>
      <c r="C34" s="34" t="s">
        <v>39</v>
      </c>
      <c r="D34" s="116">
        <v>14861</v>
      </c>
      <c r="E34" s="117">
        <v>227319</v>
      </c>
      <c r="F34" s="118">
        <v>11174</v>
      </c>
      <c r="G34" s="119">
        <v>113762</v>
      </c>
      <c r="H34" s="11">
        <f t="shared" si="0"/>
        <v>352255</v>
      </c>
      <c r="I34" s="116">
        <v>12729758840</v>
      </c>
      <c r="J34" s="116">
        <v>13561</v>
      </c>
      <c r="K34" s="12">
        <f t="shared" si="10"/>
        <v>856588.30765089835</v>
      </c>
      <c r="L34" s="12">
        <f t="shared" si="11"/>
        <v>36137.908163120468</v>
      </c>
      <c r="M34" s="12">
        <f t="shared" si="12"/>
        <v>938703.54988570162</v>
      </c>
      <c r="N34" s="13">
        <f t="shared" si="13"/>
        <v>23.70331740798062</v>
      </c>
      <c r="O34" s="14">
        <f t="shared" si="14"/>
        <v>0.91252271045017164</v>
      </c>
      <c r="R34" s="110" t="str">
        <f t="shared" si="1"/>
        <v>能勢町</v>
      </c>
      <c r="S34" s="111">
        <f t="shared" si="2"/>
        <v>884722.07492795389</v>
      </c>
      <c r="T34" s="110" t="str">
        <f t="shared" si="3"/>
        <v>西淀川区</v>
      </c>
      <c r="U34" s="109">
        <f t="shared" si="4"/>
        <v>35471.024425535266</v>
      </c>
      <c r="V34" s="110" t="str">
        <f t="shared" si="5"/>
        <v>貝塚市</v>
      </c>
      <c r="W34" s="109">
        <f t="shared" si="6"/>
        <v>966122.54263171286</v>
      </c>
      <c r="X34" s="110" t="str">
        <f t="shared" si="7"/>
        <v>中央区</v>
      </c>
      <c r="Y34" s="135">
        <f t="shared" si="15"/>
        <v>25.49312960316588</v>
      </c>
      <c r="Z34" s="136">
        <f t="shared" si="16"/>
        <v>25.5</v>
      </c>
      <c r="AA34" s="137" t="str">
        <f t="shared" si="8"/>
        <v>茨木市</v>
      </c>
      <c r="AB34" s="138">
        <f t="shared" si="9"/>
        <v>0.93721602643535729</v>
      </c>
      <c r="AC34" s="139">
        <f t="shared" si="17"/>
        <v>0.93700000000000006</v>
      </c>
      <c r="AD34" s="37"/>
      <c r="AE34" s="112">
        <f t="shared" si="18"/>
        <v>882614.31964306522</v>
      </c>
      <c r="AF34" s="112">
        <f t="shared" si="19"/>
        <v>33813.295527649447</v>
      </c>
      <c r="AG34" s="112">
        <f t="shared" si="20"/>
        <v>927305.638818949</v>
      </c>
      <c r="AH34" s="113">
        <f t="shared" si="21"/>
        <v>26.1</v>
      </c>
      <c r="AI34" s="114">
        <f t="shared" si="22"/>
        <v>0.95199999999999996</v>
      </c>
      <c r="AJ34" s="115">
        <v>0</v>
      </c>
    </row>
    <row r="35" spans="2:36" s="36" customFormat="1" ht="12">
      <c r="B35" s="10">
        <v>30</v>
      </c>
      <c r="C35" s="34" t="s">
        <v>40</v>
      </c>
      <c r="D35" s="116">
        <v>20112</v>
      </c>
      <c r="E35" s="117">
        <v>303871</v>
      </c>
      <c r="F35" s="118">
        <v>15098</v>
      </c>
      <c r="G35" s="119">
        <v>187662</v>
      </c>
      <c r="H35" s="11">
        <f t="shared" si="0"/>
        <v>506631</v>
      </c>
      <c r="I35" s="116">
        <v>17316213410</v>
      </c>
      <c r="J35" s="116">
        <v>18328</v>
      </c>
      <c r="K35" s="12">
        <f t="shared" si="10"/>
        <v>860989.13136435964</v>
      </c>
      <c r="L35" s="12">
        <f t="shared" si="11"/>
        <v>34179.143025199803</v>
      </c>
      <c r="M35" s="12">
        <f t="shared" si="12"/>
        <v>944795.5810781318</v>
      </c>
      <c r="N35" s="13">
        <f t="shared" si="13"/>
        <v>25.190483293556085</v>
      </c>
      <c r="O35" s="14">
        <f t="shared" si="14"/>
        <v>0.911296738265712</v>
      </c>
      <c r="R35" s="110" t="str">
        <f t="shared" si="1"/>
        <v>和泉市</v>
      </c>
      <c r="S35" s="111">
        <f t="shared" si="2"/>
        <v>884562.64132470626</v>
      </c>
      <c r="T35" s="110" t="str">
        <f t="shared" si="3"/>
        <v>西区</v>
      </c>
      <c r="U35" s="109">
        <f t="shared" si="4"/>
        <v>35324.828175765368</v>
      </c>
      <c r="V35" s="110" t="str">
        <f t="shared" si="5"/>
        <v>田尻町</v>
      </c>
      <c r="W35" s="109">
        <f t="shared" si="6"/>
        <v>964743.93939393945</v>
      </c>
      <c r="X35" s="110" t="str">
        <f t="shared" si="7"/>
        <v>天王寺区</v>
      </c>
      <c r="Y35" s="135">
        <f t="shared" si="15"/>
        <v>25.475542224273187</v>
      </c>
      <c r="Z35" s="136">
        <f t="shared" si="16"/>
        <v>25.5</v>
      </c>
      <c r="AA35" s="137" t="str">
        <f t="shared" si="8"/>
        <v>松原市</v>
      </c>
      <c r="AB35" s="138">
        <f t="shared" si="9"/>
        <v>0.93682634730538927</v>
      </c>
      <c r="AC35" s="139">
        <f t="shared" si="17"/>
        <v>0.93700000000000006</v>
      </c>
      <c r="AD35" s="37"/>
      <c r="AE35" s="112">
        <f t="shared" si="18"/>
        <v>882614.31964306522</v>
      </c>
      <c r="AF35" s="112">
        <f t="shared" si="19"/>
        <v>33813.295527649447</v>
      </c>
      <c r="AG35" s="112">
        <f t="shared" si="20"/>
        <v>927305.638818949</v>
      </c>
      <c r="AH35" s="113">
        <f t="shared" si="21"/>
        <v>26.1</v>
      </c>
      <c r="AI35" s="114">
        <f t="shared" si="22"/>
        <v>0.95199999999999996</v>
      </c>
      <c r="AJ35" s="115">
        <v>0</v>
      </c>
    </row>
    <row r="36" spans="2:36" s="36" customFormat="1" ht="12">
      <c r="B36" s="10">
        <v>31</v>
      </c>
      <c r="C36" s="34" t="s">
        <v>41</v>
      </c>
      <c r="D36" s="56">
        <v>25718</v>
      </c>
      <c r="E36" s="120">
        <v>381025</v>
      </c>
      <c r="F36" s="121">
        <v>18462</v>
      </c>
      <c r="G36" s="122">
        <v>216816</v>
      </c>
      <c r="H36" s="39">
        <f t="shared" si="0"/>
        <v>616303</v>
      </c>
      <c r="I36" s="56">
        <v>20995688310</v>
      </c>
      <c r="J36" s="56">
        <v>23546</v>
      </c>
      <c r="K36" s="18">
        <f t="shared" si="10"/>
        <v>816381.06812349323</v>
      </c>
      <c r="L36" s="18">
        <f t="shared" si="11"/>
        <v>34067.152536982619</v>
      </c>
      <c r="M36" s="18">
        <f t="shared" si="12"/>
        <v>891688.11305529601</v>
      </c>
      <c r="N36" s="19">
        <f t="shared" si="13"/>
        <v>23.963877439925344</v>
      </c>
      <c r="O36" s="20">
        <f t="shared" si="14"/>
        <v>0.91554553231199942</v>
      </c>
      <c r="R36" s="110" t="str">
        <f t="shared" si="1"/>
        <v>堺市</v>
      </c>
      <c r="S36" s="111">
        <f t="shared" si="2"/>
        <v>873821.72489082965</v>
      </c>
      <c r="T36" s="110" t="str">
        <f t="shared" si="3"/>
        <v>河南町</v>
      </c>
      <c r="U36" s="109">
        <f t="shared" si="4"/>
        <v>35069.689574538206</v>
      </c>
      <c r="V36" s="110" t="str">
        <f t="shared" si="5"/>
        <v>城東区</v>
      </c>
      <c r="W36" s="109">
        <f t="shared" si="6"/>
        <v>964208.21942118672</v>
      </c>
      <c r="X36" s="110" t="str">
        <f t="shared" si="7"/>
        <v>西淀川区</v>
      </c>
      <c r="Y36" s="135">
        <f t="shared" si="15"/>
        <v>25.435093932861104</v>
      </c>
      <c r="Z36" s="136">
        <f t="shared" si="16"/>
        <v>25.4</v>
      </c>
      <c r="AA36" s="137" t="str">
        <f t="shared" si="8"/>
        <v>羽曳野市</v>
      </c>
      <c r="AB36" s="138">
        <f t="shared" si="9"/>
        <v>0.93444227005870839</v>
      </c>
      <c r="AC36" s="139">
        <f t="shared" si="17"/>
        <v>0.93400000000000005</v>
      </c>
      <c r="AD36" s="37"/>
      <c r="AE36" s="112">
        <f t="shared" si="18"/>
        <v>882614.31964306522</v>
      </c>
      <c r="AF36" s="112">
        <f t="shared" si="19"/>
        <v>33813.295527649447</v>
      </c>
      <c r="AG36" s="112">
        <f t="shared" si="20"/>
        <v>927305.638818949</v>
      </c>
      <c r="AH36" s="113">
        <f t="shared" si="21"/>
        <v>26.1</v>
      </c>
      <c r="AI36" s="114">
        <f t="shared" si="22"/>
        <v>0.95199999999999996</v>
      </c>
      <c r="AJ36" s="115">
        <v>0</v>
      </c>
    </row>
    <row r="37" spans="2:36" s="36" customFormat="1" ht="12">
      <c r="B37" s="10">
        <v>32</v>
      </c>
      <c r="C37" s="34" t="s">
        <v>42</v>
      </c>
      <c r="D37" s="56">
        <v>22357</v>
      </c>
      <c r="E37" s="120">
        <v>337506</v>
      </c>
      <c r="F37" s="121">
        <v>18551</v>
      </c>
      <c r="G37" s="122">
        <v>215506</v>
      </c>
      <c r="H37" s="39">
        <f t="shared" si="0"/>
        <v>571563</v>
      </c>
      <c r="I37" s="56">
        <v>19808979020</v>
      </c>
      <c r="J37" s="56">
        <v>20609</v>
      </c>
      <c r="K37" s="40">
        <f t="shared" si="10"/>
        <v>886030.28223822522</v>
      </c>
      <c r="L37" s="40">
        <f t="shared" si="11"/>
        <v>34657.560093987886</v>
      </c>
      <c r="M37" s="40">
        <f t="shared" si="12"/>
        <v>961180.9898587995</v>
      </c>
      <c r="N37" s="19">
        <f t="shared" si="13"/>
        <v>25.56528156729436</v>
      </c>
      <c r="O37" s="20">
        <f t="shared" si="14"/>
        <v>0.92181419689582678</v>
      </c>
      <c r="R37" s="110" t="str">
        <f t="shared" si="1"/>
        <v>堺市堺区</v>
      </c>
      <c r="S37" s="111">
        <f t="shared" si="2"/>
        <v>873778.97730392602</v>
      </c>
      <c r="T37" s="110" t="str">
        <f t="shared" si="3"/>
        <v>港区</v>
      </c>
      <c r="U37" s="109">
        <f t="shared" si="4"/>
        <v>35050.071754453333</v>
      </c>
      <c r="V37" s="110" t="str">
        <f t="shared" si="5"/>
        <v>旭区</v>
      </c>
      <c r="W37" s="109">
        <f t="shared" si="6"/>
        <v>963785.77067941474</v>
      </c>
      <c r="X37" s="110" t="str">
        <f t="shared" si="7"/>
        <v>藤井寺市</v>
      </c>
      <c r="Y37" s="135">
        <f t="shared" si="15"/>
        <v>25.429128485084814</v>
      </c>
      <c r="Z37" s="136">
        <f t="shared" si="16"/>
        <v>25.4</v>
      </c>
      <c r="AA37" s="137" t="str">
        <f t="shared" si="8"/>
        <v>藤井寺市</v>
      </c>
      <c r="AB37" s="138">
        <f t="shared" si="9"/>
        <v>0.93371027490738934</v>
      </c>
      <c r="AC37" s="139">
        <f t="shared" si="17"/>
        <v>0.93400000000000005</v>
      </c>
      <c r="AD37" s="37"/>
      <c r="AE37" s="112">
        <f t="shared" si="18"/>
        <v>882614.31964306522</v>
      </c>
      <c r="AF37" s="112">
        <f t="shared" si="19"/>
        <v>33813.295527649447</v>
      </c>
      <c r="AG37" s="112">
        <f t="shared" si="20"/>
        <v>927305.638818949</v>
      </c>
      <c r="AH37" s="113">
        <f t="shared" si="21"/>
        <v>26.1</v>
      </c>
      <c r="AI37" s="114">
        <f t="shared" si="22"/>
        <v>0.95199999999999996</v>
      </c>
      <c r="AJ37" s="115">
        <v>0</v>
      </c>
    </row>
    <row r="38" spans="2:36" s="36" customFormat="1" ht="12">
      <c r="B38" s="10">
        <v>33</v>
      </c>
      <c r="C38" s="34" t="s">
        <v>43</v>
      </c>
      <c r="D38" s="116">
        <v>6212</v>
      </c>
      <c r="E38" s="117">
        <v>86191</v>
      </c>
      <c r="F38" s="118">
        <v>5270</v>
      </c>
      <c r="G38" s="119">
        <v>51148</v>
      </c>
      <c r="H38" s="11">
        <f t="shared" ref="H38:H69" si="23">SUM(E38:G38)</f>
        <v>142609</v>
      </c>
      <c r="I38" s="116">
        <v>5527488020</v>
      </c>
      <c r="J38" s="116">
        <v>5747</v>
      </c>
      <c r="K38" s="12">
        <f t="shared" si="10"/>
        <v>889808.11654861562</v>
      </c>
      <c r="L38" s="12">
        <f t="shared" si="11"/>
        <v>38759.741811526619</v>
      </c>
      <c r="M38" s="12">
        <f t="shared" si="12"/>
        <v>961804.07516965375</v>
      </c>
      <c r="N38" s="13">
        <f t="shared" si="13"/>
        <v>22.957018673535092</v>
      </c>
      <c r="O38" s="14">
        <f t="shared" si="14"/>
        <v>0.92514488087572444</v>
      </c>
      <c r="R38" s="110" t="str">
        <f t="shared" ref="R38:R69" si="24">INDEX($C$6:$C$79,MATCH(S38,K$6:K$79,0))</f>
        <v>東成区</v>
      </c>
      <c r="S38" s="111">
        <f t="shared" ref="S38:S69" si="25">LARGE(K$6:K$79,ROW(A33))</f>
        <v>871557.18585274613</v>
      </c>
      <c r="T38" s="110" t="str">
        <f t="shared" ref="T38:T69" si="26">INDEX($C$6:$C$79,MATCH(U38,L$6:L$79,0))</f>
        <v>茨木市</v>
      </c>
      <c r="U38" s="109">
        <f t="shared" ref="U38:U69" si="27">LARGE(L$6:L$79,ROW(A33))</f>
        <v>34879.829606917105</v>
      </c>
      <c r="V38" s="110" t="str">
        <f t="shared" ref="V38:V69" si="28">INDEX($C$6:$C$79,MATCH(W38,M$6:M$79,0))</f>
        <v>堺市美原区</v>
      </c>
      <c r="W38" s="109">
        <f t="shared" ref="W38:W69" si="29">LARGE(M$6:M$79,ROW(A33))</f>
        <v>961804.07516965375</v>
      </c>
      <c r="X38" s="110" t="str">
        <f t="shared" ref="X38:X69" si="30">INDEX($C$6:$C$79,MATCH(Y38,N$6:N$79,0))</f>
        <v>西成区</v>
      </c>
      <c r="Y38" s="135">
        <f t="shared" ref="Y38:Y69" si="31">LARGE(N$6:N$79,ROW(A33))</f>
        <v>25.391798150163222</v>
      </c>
      <c r="Z38" s="136">
        <f t="shared" si="16"/>
        <v>25.4</v>
      </c>
      <c r="AA38" s="137" t="str">
        <f t="shared" ref="AA38:AA69" si="32">INDEX($C$6:$C$79,MATCH(AB38,O$6:O$79,0))</f>
        <v>泉佐野市</v>
      </c>
      <c r="AB38" s="138">
        <f t="shared" ref="AB38:AB69" si="33">LARGE(O$6:O$79,ROW(A33))</f>
        <v>0.93353620582336261</v>
      </c>
      <c r="AC38" s="139">
        <f t="shared" si="17"/>
        <v>0.93400000000000005</v>
      </c>
      <c r="AD38" s="37"/>
      <c r="AE38" s="112">
        <f t="shared" si="18"/>
        <v>882614.31964306522</v>
      </c>
      <c r="AF38" s="112">
        <f t="shared" si="19"/>
        <v>33813.295527649447</v>
      </c>
      <c r="AG38" s="112">
        <f t="shared" si="20"/>
        <v>927305.638818949</v>
      </c>
      <c r="AH38" s="113">
        <f t="shared" si="21"/>
        <v>26.1</v>
      </c>
      <c r="AI38" s="114">
        <f t="shared" si="22"/>
        <v>0.95199999999999996</v>
      </c>
      <c r="AJ38" s="115">
        <v>0</v>
      </c>
    </row>
    <row r="39" spans="2:36" s="36" customFormat="1" ht="12">
      <c r="B39" s="10">
        <v>34</v>
      </c>
      <c r="C39" s="34" t="s">
        <v>45</v>
      </c>
      <c r="D39" s="116">
        <v>28882</v>
      </c>
      <c r="E39" s="117">
        <v>403350</v>
      </c>
      <c r="F39" s="118">
        <v>25305</v>
      </c>
      <c r="G39" s="119">
        <v>233596</v>
      </c>
      <c r="H39" s="11">
        <f t="shared" si="23"/>
        <v>662251</v>
      </c>
      <c r="I39" s="116">
        <v>26554658040</v>
      </c>
      <c r="J39" s="116">
        <v>26829</v>
      </c>
      <c r="K39" s="12">
        <f t="shared" si="10"/>
        <v>919418.94744131295</v>
      </c>
      <c r="L39" s="12">
        <f t="shared" si="11"/>
        <v>40097.573336997601</v>
      </c>
      <c r="M39" s="12">
        <f t="shared" si="12"/>
        <v>989774.42468970141</v>
      </c>
      <c r="N39" s="13">
        <f t="shared" si="13"/>
        <v>22.929540890520048</v>
      </c>
      <c r="O39" s="14">
        <f t="shared" si="14"/>
        <v>0.92891766498164952</v>
      </c>
      <c r="R39" s="110" t="str">
        <f t="shared" si="24"/>
        <v>河内長野市</v>
      </c>
      <c r="S39" s="111">
        <f t="shared" si="25"/>
        <v>870212.64015843999</v>
      </c>
      <c r="T39" s="110" t="str">
        <f t="shared" si="26"/>
        <v>堺市北区</v>
      </c>
      <c r="U39" s="109">
        <f t="shared" si="27"/>
        <v>34657.560093987886</v>
      </c>
      <c r="V39" s="110" t="str">
        <f t="shared" si="28"/>
        <v>堺市北区</v>
      </c>
      <c r="W39" s="109">
        <f t="shared" si="29"/>
        <v>961180.9898587995</v>
      </c>
      <c r="X39" s="110" t="str">
        <f t="shared" si="30"/>
        <v>東大阪市</v>
      </c>
      <c r="Y39" s="135">
        <f t="shared" si="31"/>
        <v>25.371760865129566</v>
      </c>
      <c r="Z39" s="136">
        <f t="shared" si="16"/>
        <v>25.4</v>
      </c>
      <c r="AA39" s="137" t="str">
        <f t="shared" si="32"/>
        <v>貝塚市</v>
      </c>
      <c r="AB39" s="138">
        <f t="shared" si="33"/>
        <v>0.93148411569464196</v>
      </c>
      <c r="AC39" s="139">
        <f t="shared" si="17"/>
        <v>0.93100000000000005</v>
      </c>
      <c r="AD39" s="37"/>
      <c r="AE39" s="112">
        <f t="shared" si="18"/>
        <v>882614.31964306522</v>
      </c>
      <c r="AF39" s="112">
        <f t="shared" si="19"/>
        <v>33813.295527649447</v>
      </c>
      <c r="AG39" s="112">
        <f t="shared" si="20"/>
        <v>927305.638818949</v>
      </c>
      <c r="AH39" s="113">
        <f t="shared" si="21"/>
        <v>26.1</v>
      </c>
      <c r="AI39" s="114">
        <f t="shared" si="22"/>
        <v>0.95199999999999996</v>
      </c>
      <c r="AJ39" s="115">
        <v>0</v>
      </c>
    </row>
    <row r="40" spans="2:36" s="36" customFormat="1" ht="12">
      <c r="B40" s="10">
        <v>35</v>
      </c>
      <c r="C40" s="34" t="s">
        <v>2</v>
      </c>
      <c r="D40" s="116">
        <v>57844</v>
      </c>
      <c r="E40" s="117">
        <v>929269</v>
      </c>
      <c r="F40" s="118">
        <v>38856</v>
      </c>
      <c r="G40" s="119">
        <v>591473</v>
      </c>
      <c r="H40" s="11">
        <f t="shared" si="23"/>
        <v>1559598</v>
      </c>
      <c r="I40" s="116">
        <v>47425770390</v>
      </c>
      <c r="J40" s="116">
        <v>53360</v>
      </c>
      <c r="K40" s="12">
        <f t="shared" si="10"/>
        <v>819890.92023373209</v>
      </c>
      <c r="L40" s="12">
        <f t="shared" si="11"/>
        <v>30408.971023302158</v>
      </c>
      <c r="M40" s="12">
        <f t="shared" si="12"/>
        <v>888788.80041229387</v>
      </c>
      <c r="N40" s="13">
        <f t="shared" si="13"/>
        <v>26.962139547749118</v>
      </c>
      <c r="O40" s="14">
        <f t="shared" si="14"/>
        <v>0.92248115621326321</v>
      </c>
      <c r="R40" s="110" t="str">
        <f t="shared" si="24"/>
        <v>城東区</v>
      </c>
      <c r="S40" s="111">
        <f t="shared" si="25"/>
        <v>867743.96289774356</v>
      </c>
      <c r="T40" s="110" t="str">
        <f t="shared" si="26"/>
        <v>城東区</v>
      </c>
      <c r="U40" s="109">
        <f t="shared" si="27"/>
        <v>34545.540230559673</v>
      </c>
      <c r="V40" s="110" t="str">
        <f t="shared" si="28"/>
        <v>平野区</v>
      </c>
      <c r="W40" s="109">
        <f t="shared" si="29"/>
        <v>960280.05128205125</v>
      </c>
      <c r="X40" s="110" t="str">
        <f t="shared" si="30"/>
        <v>港区</v>
      </c>
      <c r="Y40" s="135">
        <f t="shared" si="31"/>
        <v>25.294098279693802</v>
      </c>
      <c r="Z40" s="136">
        <f t="shared" si="16"/>
        <v>25.3</v>
      </c>
      <c r="AA40" s="137" t="str">
        <f t="shared" si="32"/>
        <v>摂津市</v>
      </c>
      <c r="AB40" s="138">
        <f t="shared" si="33"/>
        <v>0.93017350825222178</v>
      </c>
      <c r="AC40" s="139">
        <f t="shared" si="17"/>
        <v>0.93</v>
      </c>
      <c r="AD40" s="37"/>
      <c r="AE40" s="112">
        <f t="shared" si="18"/>
        <v>882614.31964306522</v>
      </c>
      <c r="AF40" s="112">
        <f t="shared" si="19"/>
        <v>33813.295527649447</v>
      </c>
      <c r="AG40" s="112">
        <f t="shared" si="20"/>
        <v>927305.638818949</v>
      </c>
      <c r="AH40" s="113">
        <f t="shared" si="21"/>
        <v>26.1</v>
      </c>
      <c r="AI40" s="114">
        <f t="shared" si="22"/>
        <v>0.95199999999999996</v>
      </c>
      <c r="AJ40" s="115">
        <v>0</v>
      </c>
    </row>
    <row r="41" spans="2:36" s="36" customFormat="1" ht="12">
      <c r="B41" s="10">
        <v>36</v>
      </c>
      <c r="C41" s="34" t="s">
        <v>3</v>
      </c>
      <c r="D41" s="116">
        <v>16052</v>
      </c>
      <c r="E41" s="117">
        <v>260821</v>
      </c>
      <c r="F41" s="118">
        <v>11107</v>
      </c>
      <c r="G41" s="119">
        <v>138097</v>
      </c>
      <c r="H41" s="11">
        <f t="shared" si="23"/>
        <v>410025</v>
      </c>
      <c r="I41" s="116">
        <v>13351935990</v>
      </c>
      <c r="J41" s="116">
        <v>15124</v>
      </c>
      <c r="K41" s="12">
        <f t="shared" si="10"/>
        <v>831792.67318714177</v>
      </c>
      <c r="L41" s="12">
        <f t="shared" si="11"/>
        <v>32563.711944393635</v>
      </c>
      <c r="M41" s="12">
        <f t="shared" si="12"/>
        <v>882830.996429516</v>
      </c>
      <c r="N41" s="13">
        <f t="shared" si="13"/>
        <v>25.543545975579367</v>
      </c>
      <c r="O41" s="14">
        <f t="shared" si="14"/>
        <v>0.94218788935958131</v>
      </c>
      <c r="R41" s="110" t="str">
        <f t="shared" si="24"/>
        <v>中央区</v>
      </c>
      <c r="S41" s="111">
        <f t="shared" si="25"/>
        <v>867535.79861492803</v>
      </c>
      <c r="T41" s="110" t="str">
        <f t="shared" si="26"/>
        <v>北区</v>
      </c>
      <c r="U41" s="109">
        <f t="shared" si="27"/>
        <v>34504.724113089374</v>
      </c>
      <c r="V41" s="110" t="str">
        <f t="shared" si="28"/>
        <v>忠岡町</v>
      </c>
      <c r="W41" s="109">
        <f t="shared" si="29"/>
        <v>957490.48835462064</v>
      </c>
      <c r="X41" s="110" t="str">
        <f t="shared" si="30"/>
        <v>忠岡町</v>
      </c>
      <c r="Y41" s="135">
        <f t="shared" si="31"/>
        <v>25.284348441926344</v>
      </c>
      <c r="Z41" s="136">
        <f t="shared" si="16"/>
        <v>25.3</v>
      </c>
      <c r="AA41" s="137" t="str">
        <f t="shared" si="32"/>
        <v>寝屋川市</v>
      </c>
      <c r="AB41" s="138">
        <f t="shared" si="33"/>
        <v>0.92893497727334584</v>
      </c>
      <c r="AC41" s="139">
        <f t="shared" si="17"/>
        <v>0.92900000000000005</v>
      </c>
      <c r="AD41" s="37"/>
      <c r="AE41" s="112">
        <f t="shared" si="18"/>
        <v>882614.31964306522</v>
      </c>
      <c r="AF41" s="112">
        <f t="shared" si="19"/>
        <v>33813.295527649447</v>
      </c>
      <c r="AG41" s="112">
        <f t="shared" si="20"/>
        <v>927305.638818949</v>
      </c>
      <c r="AH41" s="113">
        <f t="shared" si="21"/>
        <v>26.1</v>
      </c>
      <c r="AI41" s="114">
        <f t="shared" si="22"/>
        <v>0.95199999999999996</v>
      </c>
      <c r="AJ41" s="115">
        <v>0</v>
      </c>
    </row>
    <row r="42" spans="2:36" s="36" customFormat="1" ht="12">
      <c r="B42" s="10">
        <v>37</v>
      </c>
      <c r="C42" s="34" t="s">
        <v>4</v>
      </c>
      <c r="D42" s="116">
        <v>48477</v>
      </c>
      <c r="E42" s="117">
        <v>775365</v>
      </c>
      <c r="F42" s="118">
        <v>33144</v>
      </c>
      <c r="G42" s="119">
        <v>529771</v>
      </c>
      <c r="H42" s="11">
        <f t="shared" si="23"/>
        <v>1338280</v>
      </c>
      <c r="I42" s="116">
        <v>40865439140</v>
      </c>
      <c r="J42" s="116">
        <v>45652</v>
      </c>
      <c r="K42" s="12">
        <f t="shared" si="10"/>
        <v>842986.14064401679</v>
      </c>
      <c r="L42" s="12">
        <f t="shared" si="11"/>
        <v>30535.791568281675</v>
      </c>
      <c r="M42" s="12">
        <f t="shared" si="12"/>
        <v>895151.12459476036</v>
      </c>
      <c r="N42" s="13">
        <f t="shared" si="13"/>
        <v>27.606493801184065</v>
      </c>
      <c r="O42" s="14">
        <f t="shared" si="14"/>
        <v>0.9417249417249417</v>
      </c>
      <c r="R42" s="110" t="str">
        <f t="shared" si="24"/>
        <v>旭区</v>
      </c>
      <c r="S42" s="111">
        <f t="shared" si="25"/>
        <v>865883.14895555412</v>
      </c>
      <c r="T42" s="110" t="str">
        <f t="shared" si="26"/>
        <v>大阪市</v>
      </c>
      <c r="U42" s="109">
        <f t="shared" si="27"/>
        <v>34432.757060206401</v>
      </c>
      <c r="V42" s="110" t="str">
        <f t="shared" si="28"/>
        <v>東淀川区</v>
      </c>
      <c r="W42" s="109">
        <f t="shared" si="29"/>
        <v>951691.98456286185</v>
      </c>
      <c r="X42" s="110" t="str">
        <f t="shared" si="30"/>
        <v>堺市西区</v>
      </c>
      <c r="Y42" s="135">
        <f t="shared" si="31"/>
        <v>25.190483293556085</v>
      </c>
      <c r="Z42" s="136">
        <f t="shared" si="16"/>
        <v>25.2</v>
      </c>
      <c r="AA42" s="137" t="str">
        <f t="shared" si="32"/>
        <v>岸和田市</v>
      </c>
      <c r="AB42" s="138">
        <f t="shared" si="33"/>
        <v>0.92891766498164952</v>
      </c>
      <c r="AC42" s="139">
        <f t="shared" si="17"/>
        <v>0.92900000000000005</v>
      </c>
      <c r="AD42" s="37"/>
      <c r="AE42" s="112">
        <f t="shared" si="18"/>
        <v>882614.31964306522</v>
      </c>
      <c r="AF42" s="112">
        <f t="shared" si="19"/>
        <v>33813.295527649447</v>
      </c>
      <c r="AG42" s="112">
        <f t="shared" si="20"/>
        <v>927305.638818949</v>
      </c>
      <c r="AH42" s="113">
        <f t="shared" si="21"/>
        <v>26.1</v>
      </c>
      <c r="AI42" s="114">
        <f t="shared" si="22"/>
        <v>0.95199999999999996</v>
      </c>
      <c r="AJ42" s="115">
        <v>0</v>
      </c>
    </row>
    <row r="43" spans="2:36" s="36" customFormat="1" ht="12">
      <c r="B43" s="10">
        <v>38</v>
      </c>
      <c r="C43" s="51" t="s">
        <v>46</v>
      </c>
      <c r="D43" s="116">
        <v>10298</v>
      </c>
      <c r="E43" s="117">
        <v>166895</v>
      </c>
      <c r="F43" s="118">
        <v>8404</v>
      </c>
      <c r="G43" s="119">
        <v>111705</v>
      </c>
      <c r="H43" s="11">
        <f t="shared" si="23"/>
        <v>287004</v>
      </c>
      <c r="I43" s="116">
        <v>9404149560</v>
      </c>
      <c r="J43" s="116">
        <v>9656</v>
      </c>
      <c r="K43" s="12">
        <f t="shared" si="10"/>
        <v>913201.54981549818</v>
      </c>
      <c r="L43" s="12">
        <f t="shared" si="11"/>
        <v>32766.614960070245</v>
      </c>
      <c r="M43" s="12">
        <f t="shared" si="12"/>
        <v>973917.72576636286</v>
      </c>
      <c r="N43" s="13">
        <f t="shared" si="13"/>
        <v>27.869877646144882</v>
      </c>
      <c r="O43" s="14">
        <f t="shared" si="14"/>
        <v>0.93765779763060786</v>
      </c>
      <c r="R43" s="110" t="str">
        <f t="shared" si="24"/>
        <v>泉南市</v>
      </c>
      <c r="S43" s="111">
        <f t="shared" si="25"/>
        <v>865658.46665259602</v>
      </c>
      <c r="T43" s="110" t="str">
        <f t="shared" si="26"/>
        <v>東住吉区</v>
      </c>
      <c r="U43" s="109">
        <f t="shared" si="27"/>
        <v>34260.826209131592</v>
      </c>
      <c r="V43" s="110" t="str">
        <f t="shared" si="28"/>
        <v>茨木市</v>
      </c>
      <c r="W43" s="109">
        <f t="shared" si="29"/>
        <v>950224.53151167918</v>
      </c>
      <c r="X43" s="110" t="str">
        <f t="shared" si="30"/>
        <v>城東区</v>
      </c>
      <c r="Y43" s="135">
        <f t="shared" si="31"/>
        <v>25.118841885417094</v>
      </c>
      <c r="Z43" s="136">
        <f t="shared" si="16"/>
        <v>25.1</v>
      </c>
      <c r="AA43" s="137" t="str">
        <f t="shared" si="32"/>
        <v>大東市</v>
      </c>
      <c r="AB43" s="138">
        <f t="shared" si="33"/>
        <v>0.92747833914706879</v>
      </c>
      <c r="AC43" s="139">
        <f t="shared" si="17"/>
        <v>0.92700000000000005</v>
      </c>
      <c r="AD43" s="37"/>
      <c r="AE43" s="112">
        <f t="shared" si="18"/>
        <v>882614.31964306522</v>
      </c>
      <c r="AF43" s="112">
        <f t="shared" si="19"/>
        <v>33813.295527649447</v>
      </c>
      <c r="AG43" s="112">
        <f t="shared" si="20"/>
        <v>927305.638818949</v>
      </c>
      <c r="AH43" s="113">
        <f t="shared" si="21"/>
        <v>26.1</v>
      </c>
      <c r="AI43" s="114">
        <f t="shared" si="22"/>
        <v>0.95199999999999996</v>
      </c>
      <c r="AJ43" s="115">
        <v>0</v>
      </c>
    </row>
    <row r="44" spans="2:36" s="36" customFormat="1" ht="12">
      <c r="B44" s="10">
        <v>39</v>
      </c>
      <c r="C44" s="51" t="s">
        <v>9</v>
      </c>
      <c r="D44" s="56">
        <v>57396</v>
      </c>
      <c r="E44" s="120">
        <v>861928</v>
      </c>
      <c r="F44" s="121">
        <v>41756</v>
      </c>
      <c r="G44" s="122">
        <v>621360</v>
      </c>
      <c r="H44" s="39">
        <f t="shared" si="23"/>
        <v>1525044</v>
      </c>
      <c r="I44" s="56">
        <v>49054921990</v>
      </c>
      <c r="J44" s="56">
        <v>54410</v>
      </c>
      <c r="K44" s="18">
        <f t="shared" si="10"/>
        <v>854674.92490765906</v>
      </c>
      <c r="L44" s="18">
        <f t="shared" si="11"/>
        <v>32166.233885710837</v>
      </c>
      <c r="M44" s="18">
        <f t="shared" si="12"/>
        <v>901579.15805918025</v>
      </c>
      <c r="N44" s="19">
        <f t="shared" si="13"/>
        <v>26.570562408530211</v>
      </c>
      <c r="O44" s="20">
        <f t="shared" si="14"/>
        <v>0.94797546867377513</v>
      </c>
      <c r="R44" s="110" t="str">
        <f t="shared" si="24"/>
        <v>島本町</v>
      </c>
      <c r="S44" s="111">
        <f t="shared" si="25"/>
        <v>862627.93837286637</v>
      </c>
      <c r="T44" s="110" t="str">
        <f t="shared" si="26"/>
        <v>四條畷市</v>
      </c>
      <c r="U44" s="109">
        <f t="shared" si="27"/>
        <v>34241.65632607392</v>
      </c>
      <c r="V44" s="110" t="str">
        <f t="shared" si="28"/>
        <v>西区</v>
      </c>
      <c r="W44" s="109">
        <f t="shared" si="29"/>
        <v>947997.14582755754</v>
      </c>
      <c r="X44" s="110" t="str">
        <f t="shared" si="30"/>
        <v>寝屋川市</v>
      </c>
      <c r="Y44" s="135">
        <f t="shared" si="31"/>
        <v>25.060640701124086</v>
      </c>
      <c r="Z44" s="136">
        <f t="shared" si="16"/>
        <v>25.1</v>
      </c>
      <c r="AA44" s="137" t="str">
        <f t="shared" si="32"/>
        <v>堺市</v>
      </c>
      <c r="AB44" s="138">
        <f t="shared" si="33"/>
        <v>0.92695514092894005</v>
      </c>
      <c r="AC44" s="139">
        <f t="shared" si="17"/>
        <v>0.92700000000000005</v>
      </c>
      <c r="AD44" s="37"/>
      <c r="AE44" s="112">
        <f t="shared" si="18"/>
        <v>882614.31964306522</v>
      </c>
      <c r="AF44" s="112">
        <f t="shared" si="19"/>
        <v>33813.295527649447</v>
      </c>
      <c r="AG44" s="112">
        <f t="shared" si="20"/>
        <v>927305.638818949</v>
      </c>
      <c r="AH44" s="113">
        <f t="shared" si="21"/>
        <v>26.1</v>
      </c>
      <c r="AI44" s="114">
        <f t="shared" si="22"/>
        <v>0.95199999999999996</v>
      </c>
      <c r="AJ44" s="115">
        <v>0</v>
      </c>
    </row>
    <row r="45" spans="2:36" s="36" customFormat="1" ht="12">
      <c r="B45" s="10">
        <v>40</v>
      </c>
      <c r="C45" s="51" t="s">
        <v>47</v>
      </c>
      <c r="D45" s="56">
        <v>12654</v>
      </c>
      <c r="E45" s="120">
        <v>179270</v>
      </c>
      <c r="F45" s="121">
        <v>11857</v>
      </c>
      <c r="G45" s="122">
        <v>114195</v>
      </c>
      <c r="H45" s="39">
        <f t="shared" si="23"/>
        <v>305322</v>
      </c>
      <c r="I45" s="56">
        <v>11387686410</v>
      </c>
      <c r="J45" s="56">
        <v>11787</v>
      </c>
      <c r="K45" s="40">
        <f t="shared" si="10"/>
        <v>899927.80227596022</v>
      </c>
      <c r="L45" s="40">
        <f t="shared" si="11"/>
        <v>37297.300587576392</v>
      </c>
      <c r="M45" s="40">
        <f t="shared" si="12"/>
        <v>966122.54263171286</v>
      </c>
      <c r="N45" s="19">
        <f t="shared" si="13"/>
        <v>24.128496917970601</v>
      </c>
      <c r="O45" s="20">
        <f t="shared" si="14"/>
        <v>0.93148411569464196</v>
      </c>
      <c r="R45" s="110" t="str">
        <f t="shared" si="24"/>
        <v>熊取町</v>
      </c>
      <c r="S45" s="111">
        <f t="shared" si="25"/>
        <v>861405.91164658638</v>
      </c>
      <c r="T45" s="110" t="str">
        <f t="shared" si="26"/>
        <v>淀川区</v>
      </c>
      <c r="U45" s="109">
        <f t="shared" si="27"/>
        <v>34202.528191038997</v>
      </c>
      <c r="V45" s="110" t="str">
        <f t="shared" si="28"/>
        <v>堺市西区</v>
      </c>
      <c r="W45" s="109">
        <f t="shared" si="29"/>
        <v>944795.5810781318</v>
      </c>
      <c r="X45" s="110" t="str">
        <f t="shared" si="30"/>
        <v>田尻町</v>
      </c>
      <c r="Y45" s="135">
        <f t="shared" si="31"/>
        <v>25.024451939291737</v>
      </c>
      <c r="Z45" s="136">
        <f t="shared" si="16"/>
        <v>25</v>
      </c>
      <c r="AA45" s="137" t="str">
        <f t="shared" si="32"/>
        <v>守口市</v>
      </c>
      <c r="AB45" s="138">
        <f t="shared" si="33"/>
        <v>0.92615463784896435</v>
      </c>
      <c r="AC45" s="139">
        <f t="shared" si="17"/>
        <v>0.92600000000000005</v>
      </c>
      <c r="AD45" s="37"/>
      <c r="AE45" s="112">
        <f t="shared" si="18"/>
        <v>882614.31964306522</v>
      </c>
      <c r="AF45" s="112">
        <f t="shared" si="19"/>
        <v>33813.295527649447</v>
      </c>
      <c r="AG45" s="112">
        <f t="shared" si="20"/>
        <v>927305.638818949</v>
      </c>
      <c r="AH45" s="113">
        <f t="shared" si="21"/>
        <v>26.1</v>
      </c>
      <c r="AI45" s="114">
        <f t="shared" si="22"/>
        <v>0.95199999999999996</v>
      </c>
      <c r="AJ45" s="115">
        <v>0</v>
      </c>
    </row>
    <row r="46" spans="2:36" s="36" customFormat="1" ht="12">
      <c r="B46" s="10">
        <v>41</v>
      </c>
      <c r="C46" s="51" t="s">
        <v>14</v>
      </c>
      <c r="D46" s="116">
        <v>23319</v>
      </c>
      <c r="E46" s="117">
        <v>355160</v>
      </c>
      <c r="F46" s="118">
        <v>15634</v>
      </c>
      <c r="G46" s="119">
        <v>212389</v>
      </c>
      <c r="H46" s="11">
        <f t="shared" si="23"/>
        <v>583183</v>
      </c>
      <c r="I46" s="116">
        <v>19833567420</v>
      </c>
      <c r="J46" s="116">
        <v>21597</v>
      </c>
      <c r="K46" s="12">
        <f t="shared" si="10"/>
        <v>850532.50225138303</v>
      </c>
      <c r="L46" s="12">
        <f t="shared" si="11"/>
        <v>34009.165939336366</v>
      </c>
      <c r="M46" s="12">
        <f t="shared" si="12"/>
        <v>918348.26225864701</v>
      </c>
      <c r="N46" s="13">
        <f t="shared" si="13"/>
        <v>25.008919764998499</v>
      </c>
      <c r="O46" s="14">
        <f t="shared" si="14"/>
        <v>0.92615463784896435</v>
      </c>
      <c r="R46" s="110" t="str">
        <f t="shared" si="24"/>
        <v>堺市西区</v>
      </c>
      <c r="S46" s="111">
        <f t="shared" si="25"/>
        <v>860989.13136435964</v>
      </c>
      <c r="T46" s="110" t="str">
        <f t="shared" si="26"/>
        <v>堺市西区</v>
      </c>
      <c r="U46" s="109">
        <f t="shared" si="27"/>
        <v>34179.143025199803</v>
      </c>
      <c r="V46" s="110" t="str">
        <f t="shared" si="28"/>
        <v>和泉市</v>
      </c>
      <c r="W46" s="109">
        <f t="shared" si="29"/>
        <v>943222.98443102895</v>
      </c>
      <c r="X46" s="110" t="str">
        <f t="shared" si="30"/>
        <v>守口市</v>
      </c>
      <c r="Y46" s="135">
        <f t="shared" si="31"/>
        <v>25.008919764998499</v>
      </c>
      <c r="Z46" s="136">
        <f t="shared" si="16"/>
        <v>25</v>
      </c>
      <c r="AA46" s="137" t="str">
        <f t="shared" si="32"/>
        <v>堺市美原区</v>
      </c>
      <c r="AB46" s="138">
        <f t="shared" si="33"/>
        <v>0.92514488087572444</v>
      </c>
      <c r="AC46" s="139">
        <f t="shared" si="17"/>
        <v>0.92500000000000004</v>
      </c>
      <c r="AD46" s="37"/>
      <c r="AE46" s="112">
        <f t="shared" si="18"/>
        <v>882614.31964306522</v>
      </c>
      <c r="AF46" s="112">
        <f t="shared" si="19"/>
        <v>33813.295527649447</v>
      </c>
      <c r="AG46" s="112">
        <f t="shared" si="20"/>
        <v>927305.638818949</v>
      </c>
      <c r="AH46" s="113">
        <f t="shared" si="21"/>
        <v>26.1</v>
      </c>
      <c r="AI46" s="114">
        <f t="shared" si="22"/>
        <v>0.95199999999999996</v>
      </c>
      <c r="AJ46" s="115">
        <v>0</v>
      </c>
    </row>
    <row r="47" spans="2:36" s="36" customFormat="1" ht="12">
      <c r="B47" s="10">
        <v>42</v>
      </c>
      <c r="C47" s="51" t="s">
        <v>15</v>
      </c>
      <c r="D47" s="116">
        <v>59276</v>
      </c>
      <c r="E47" s="117">
        <v>854779</v>
      </c>
      <c r="F47" s="118">
        <v>41267</v>
      </c>
      <c r="G47" s="119">
        <v>558963</v>
      </c>
      <c r="H47" s="11">
        <f t="shared" si="23"/>
        <v>1455009</v>
      </c>
      <c r="I47" s="116">
        <v>48313727360</v>
      </c>
      <c r="J47" s="116">
        <v>55784</v>
      </c>
      <c r="K47" s="12">
        <f t="shared" si="10"/>
        <v>815063.89365004387</v>
      </c>
      <c r="L47" s="12">
        <f t="shared" si="11"/>
        <v>33205.105507938439</v>
      </c>
      <c r="M47" s="12">
        <f t="shared" si="12"/>
        <v>866085.7478846981</v>
      </c>
      <c r="N47" s="13">
        <f t="shared" si="13"/>
        <v>24.546342533234363</v>
      </c>
      <c r="O47" s="14">
        <f t="shared" si="14"/>
        <v>0.94108914231729535</v>
      </c>
      <c r="R47" s="110" t="str">
        <f t="shared" si="24"/>
        <v>浪速区</v>
      </c>
      <c r="S47" s="111">
        <f t="shared" si="25"/>
        <v>856672.10941704037</v>
      </c>
      <c r="T47" s="110" t="str">
        <f t="shared" si="26"/>
        <v>住之江区</v>
      </c>
      <c r="U47" s="109">
        <f t="shared" si="27"/>
        <v>34069.973025687847</v>
      </c>
      <c r="V47" s="110" t="str">
        <f t="shared" si="28"/>
        <v>堺市</v>
      </c>
      <c r="W47" s="109">
        <f t="shared" si="29"/>
        <v>942679.62526766595</v>
      </c>
      <c r="X47" s="110" t="str">
        <f t="shared" si="30"/>
        <v>交野市</v>
      </c>
      <c r="Y47" s="135">
        <f t="shared" si="31"/>
        <v>24.996939619520266</v>
      </c>
      <c r="Z47" s="136">
        <f t="shared" si="16"/>
        <v>25</v>
      </c>
      <c r="AA47" s="137" t="str">
        <f t="shared" si="32"/>
        <v>大阪市</v>
      </c>
      <c r="AB47" s="138">
        <f t="shared" si="33"/>
        <v>0.92426529467731</v>
      </c>
      <c r="AC47" s="139">
        <f t="shared" si="17"/>
        <v>0.92400000000000004</v>
      </c>
      <c r="AD47" s="37"/>
      <c r="AE47" s="112">
        <f t="shared" si="18"/>
        <v>882614.31964306522</v>
      </c>
      <c r="AF47" s="112">
        <f t="shared" si="19"/>
        <v>33813.295527649447</v>
      </c>
      <c r="AG47" s="112">
        <f t="shared" si="20"/>
        <v>927305.638818949</v>
      </c>
      <c r="AH47" s="113">
        <f t="shared" si="21"/>
        <v>26.1</v>
      </c>
      <c r="AI47" s="114">
        <f t="shared" si="22"/>
        <v>0.95199999999999996</v>
      </c>
      <c r="AJ47" s="115">
        <v>0</v>
      </c>
    </row>
    <row r="48" spans="2:36" s="36" customFormat="1" ht="12">
      <c r="B48" s="10">
        <v>43</v>
      </c>
      <c r="C48" s="51" t="s">
        <v>10</v>
      </c>
      <c r="D48" s="116">
        <v>36315</v>
      </c>
      <c r="E48" s="117">
        <v>535945</v>
      </c>
      <c r="F48" s="118">
        <v>29957</v>
      </c>
      <c r="G48" s="119">
        <v>361307</v>
      </c>
      <c r="H48" s="11">
        <f t="shared" si="23"/>
        <v>927209</v>
      </c>
      <c r="I48" s="116">
        <v>32340891930</v>
      </c>
      <c r="J48" s="116">
        <v>34035</v>
      </c>
      <c r="K48" s="12">
        <f t="shared" si="10"/>
        <v>890565.65964477486</v>
      </c>
      <c r="L48" s="12">
        <f t="shared" si="11"/>
        <v>34879.829606917105</v>
      </c>
      <c r="M48" s="12">
        <f t="shared" si="12"/>
        <v>950224.53151167918</v>
      </c>
      <c r="N48" s="13">
        <f t="shared" si="13"/>
        <v>25.532397081095965</v>
      </c>
      <c r="O48" s="14">
        <f t="shared" si="14"/>
        <v>0.93721602643535729</v>
      </c>
      <c r="R48" s="110" t="str">
        <f t="shared" si="24"/>
        <v>堺市東区</v>
      </c>
      <c r="S48" s="111">
        <f t="shared" si="25"/>
        <v>856588.30765089835</v>
      </c>
      <c r="T48" s="110" t="str">
        <f t="shared" si="26"/>
        <v>堺市南区</v>
      </c>
      <c r="U48" s="109">
        <f t="shared" si="27"/>
        <v>34067.152536982619</v>
      </c>
      <c r="V48" s="110" t="str">
        <f t="shared" si="28"/>
        <v>堺市中区</v>
      </c>
      <c r="W48" s="109">
        <f t="shared" si="29"/>
        <v>939579.49233346223</v>
      </c>
      <c r="X48" s="110" t="str">
        <f t="shared" si="30"/>
        <v>豊能町</v>
      </c>
      <c r="Y48" s="135">
        <f t="shared" si="31"/>
        <v>24.989494418910045</v>
      </c>
      <c r="Z48" s="136">
        <f t="shared" si="16"/>
        <v>25</v>
      </c>
      <c r="AA48" s="137" t="str">
        <f t="shared" si="32"/>
        <v>門真市</v>
      </c>
      <c r="AB48" s="138">
        <f t="shared" si="33"/>
        <v>0.92339760291818651</v>
      </c>
      <c r="AC48" s="139">
        <f t="shared" si="17"/>
        <v>0.92300000000000004</v>
      </c>
      <c r="AD48" s="37"/>
      <c r="AE48" s="112">
        <f t="shared" si="18"/>
        <v>882614.31964306522</v>
      </c>
      <c r="AF48" s="112">
        <f t="shared" si="19"/>
        <v>33813.295527649447</v>
      </c>
      <c r="AG48" s="112">
        <f t="shared" si="20"/>
        <v>927305.638818949</v>
      </c>
      <c r="AH48" s="113">
        <f t="shared" si="21"/>
        <v>26.1</v>
      </c>
      <c r="AI48" s="114">
        <f t="shared" si="22"/>
        <v>0.95199999999999996</v>
      </c>
      <c r="AJ48" s="115">
        <v>0</v>
      </c>
    </row>
    <row r="49" spans="2:36" s="36" customFormat="1" ht="12">
      <c r="B49" s="10">
        <v>44</v>
      </c>
      <c r="C49" s="51" t="s">
        <v>22</v>
      </c>
      <c r="D49" s="116">
        <v>41260</v>
      </c>
      <c r="E49" s="117">
        <v>639612</v>
      </c>
      <c r="F49" s="118">
        <v>25229</v>
      </c>
      <c r="G49" s="119">
        <v>402097</v>
      </c>
      <c r="H49" s="11">
        <f t="shared" si="23"/>
        <v>1066938</v>
      </c>
      <c r="I49" s="116">
        <v>32654445690</v>
      </c>
      <c r="J49" s="116">
        <v>38989</v>
      </c>
      <c r="K49" s="12">
        <f t="shared" si="10"/>
        <v>791431.06374212308</v>
      </c>
      <c r="L49" s="12">
        <f t="shared" si="11"/>
        <v>30605.757494812256</v>
      </c>
      <c r="M49" s="12">
        <f t="shared" si="12"/>
        <v>837529.7055579779</v>
      </c>
      <c r="N49" s="13">
        <f t="shared" si="13"/>
        <v>25.858894813378576</v>
      </c>
      <c r="O49" s="14">
        <f t="shared" si="14"/>
        <v>0.94495879786718373</v>
      </c>
      <c r="R49" s="110" t="str">
        <f t="shared" si="24"/>
        <v>高槻市</v>
      </c>
      <c r="S49" s="111">
        <f t="shared" si="25"/>
        <v>854674.92490765906</v>
      </c>
      <c r="T49" s="110" t="str">
        <f t="shared" si="26"/>
        <v>東成区</v>
      </c>
      <c r="U49" s="109">
        <f t="shared" si="27"/>
        <v>34062.193668862994</v>
      </c>
      <c r="V49" s="110" t="str">
        <f t="shared" si="28"/>
        <v>能勢町</v>
      </c>
      <c r="W49" s="109">
        <f t="shared" si="29"/>
        <v>938833.51681957184</v>
      </c>
      <c r="X49" s="110" t="str">
        <f t="shared" si="30"/>
        <v>泉佐野市</v>
      </c>
      <c r="Y49" s="135">
        <f t="shared" si="31"/>
        <v>24.905180164603362</v>
      </c>
      <c r="Z49" s="136">
        <f t="shared" si="16"/>
        <v>24.9</v>
      </c>
      <c r="AA49" s="137" t="str">
        <f t="shared" si="32"/>
        <v>住之江区</v>
      </c>
      <c r="AB49" s="138">
        <f t="shared" si="33"/>
        <v>0.92324289335994392</v>
      </c>
      <c r="AC49" s="139">
        <f t="shared" si="17"/>
        <v>0.92300000000000004</v>
      </c>
      <c r="AD49" s="37"/>
      <c r="AE49" s="112">
        <f t="shared" si="18"/>
        <v>882614.31964306522</v>
      </c>
      <c r="AF49" s="112">
        <f t="shared" si="19"/>
        <v>33813.295527649447</v>
      </c>
      <c r="AG49" s="112">
        <f t="shared" si="20"/>
        <v>927305.638818949</v>
      </c>
      <c r="AH49" s="113">
        <f t="shared" si="21"/>
        <v>26.1</v>
      </c>
      <c r="AI49" s="114">
        <f t="shared" si="22"/>
        <v>0.95199999999999996</v>
      </c>
      <c r="AJ49" s="115">
        <v>0</v>
      </c>
    </row>
    <row r="50" spans="2:36" s="36" customFormat="1" ht="12">
      <c r="B50" s="10">
        <v>45</v>
      </c>
      <c r="C50" s="51" t="s">
        <v>48</v>
      </c>
      <c r="D50" s="116">
        <v>14459</v>
      </c>
      <c r="E50" s="117">
        <v>212057</v>
      </c>
      <c r="F50" s="118">
        <v>12321</v>
      </c>
      <c r="G50" s="119">
        <v>135726</v>
      </c>
      <c r="H50" s="11">
        <f t="shared" si="23"/>
        <v>360104</v>
      </c>
      <c r="I50" s="116">
        <v>13060866730</v>
      </c>
      <c r="J50" s="116">
        <v>13498</v>
      </c>
      <c r="K50" s="12">
        <f t="shared" si="10"/>
        <v>903303.59845079191</v>
      </c>
      <c r="L50" s="12">
        <f t="shared" si="11"/>
        <v>36269.707445626816</v>
      </c>
      <c r="M50" s="12">
        <f t="shared" si="12"/>
        <v>967614.95999407314</v>
      </c>
      <c r="N50" s="13">
        <f t="shared" si="13"/>
        <v>24.905180164603362</v>
      </c>
      <c r="O50" s="14">
        <f t="shared" si="14"/>
        <v>0.93353620582336261</v>
      </c>
      <c r="R50" s="110" t="str">
        <f t="shared" si="24"/>
        <v>東淀川区</v>
      </c>
      <c r="S50" s="111">
        <f t="shared" si="25"/>
        <v>853015.50844826817</v>
      </c>
      <c r="T50" s="110" t="str">
        <f t="shared" si="26"/>
        <v>中央区</v>
      </c>
      <c r="U50" s="109">
        <f t="shared" si="27"/>
        <v>34030.180370918155</v>
      </c>
      <c r="V50" s="110" t="str">
        <f t="shared" si="28"/>
        <v>堺市東区</v>
      </c>
      <c r="W50" s="109">
        <f t="shared" si="29"/>
        <v>938703.54988570162</v>
      </c>
      <c r="X50" s="110" t="str">
        <f t="shared" si="30"/>
        <v>羽曳野市</v>
      </c>
      <c r="Y50" s="135">
        <f t="shared" si="31"/>
        <v>24.852739726027398</v>
      </c>
      <c r="Z50" s="136">
        <f t="shared" si="16"/>
        <v>24.9</v>
      </c>
      <c r="AA50" s="137" t="str">
        <f t="shared" si="32"/>
        <v>豊中市</v>
      </c>
      <c r="AB50" s="138">
        <f t="shared" si="33"/>
        <v>0.92248115621326321</v>
      </c>
      <c r="AC50" s="139">
        <f t="shared" si="17"/>
        <v>0.92200000000000004</v>
      </c>
      <c r="AD50" s="37"/>
      <c r="AE50" s="112">
        <f t="shared" si="18"/>
        <v>882614.31964306522</v>
      </c>
      <c r="AF50" s="112">
        <f t="shared" si="19"/>
        <v>33813.295527649447</v>
      </c>
      <c r="AG50" s="112">
        <f t="shared" si="20"/>
        <v>927305.638818949</v>
      </c>
      <c r="AH50" s="113">
        <f t="shared" si="21"/>
        <v>26.1</v>
      </c>
      <c r="AI50" s="114">
        <f t="shared" si="22"/>
        <v>0.95199999999999996</v>
      </c>
      <c r="AJ50" s="115">
        <v>0</v>
      </c>
    </row>
    <row r="51" spans="2:36" s="36" customFormat="1" ht="12">
      <c r="B51" s="10">
        <v>46</v>
      </c>
      <c r="C51" s="51" t="s">
        <v>26</v>
      </c>
      <c r="D51" s="116">
        <v>18259</v>
      </c>
      <c r="E51" s="117">
        <v>257994</v>
      </c>
      <c r="F51" s="118">
        <v>14284</v>
      </c>
      <c r="G51" s="119">
        <v>133530</v>
      </c>
      <c r="H51" s="11">
        <f t="shared" si="23"/>
        <v>405808</v>
      </c>
      <c r="I51" s="116">
        <v>15310557420</v>
      </c>
      <c r="J51" s="116">
        <v>17131</v>
      </c>
      <c r="K51" s="12">
        <f t="shared" si="10"/>
        <v>838521.13587819703</v>
      </c>
      <c r="L51" s="12">
        <f t="shared" si="11"/>
        <v>37728.574646138077</v>
      </c>
      <c r="M51" s="12">
        <f t="shared" si="12"/>
        <v>893734.01552740647</v>
      </c>
      <c r="N51" s="13">
        <f t="shared" si="13"/>
        <v>22.225094473958048</v>
      </c>
      <c r="O51" s="14">
        <f t="shared" si="14"/>
        <v>0.93822224656333864</v>
      </c>
      <c r="R51" s="110" t="str">
        <f t="shared" si="24"/>
        <v>阿倍野区</v>
      </c>
      <c r="S51" s="111">
        <f t="shared" si="25"/>
        <v>852027.30659547355</v>
      </c>
      <c r="T51" s="110" t="str">
        <f t="shared" si="26"/>
        <v>守口市</v>
      </c>
      <c r="U51" s="109">
        <f t="shared" si="27"/>
        <v>34009.165939336366</v>
      </c>
      <c r="V51" s="110" t="str">
        <f t="shared" si="28"/>
        <v>守口市</v>
      </c>
      <c r="W51" s="109">
        <f t="shared" si="29"/>
        <v>918348.26225864701</v>
      </c>
      <c r="X51" s="110" t="str">
        <f t="shared" si="30"/>
        <v>岬町</v>
      </c>
      <c r="Y51" s="135">
        <f t="shared" si="31"/>
        <v>24.779059705797518</v>
      </c>
      <c r="Z51" s="136">
        <f t="shared" si="16"/>
        <v>24.8</v>
      </c>
      <c r="AA51" s="137" t="str">
        <f t="shared" si="32"/>
        <v>鶴見区</v>
      </c>
      <c r="AB51" s="138">
        <f t="shared" si="33"/>
        <v>0.92218782249742004</v>
      </c>
      <c r="AC51" s="139">
        <f t="shared" si="17"/>
        <v>0.92200000000000004</v>
      </c>
      <c r="AD51" s="37"/>
      <c r="AE51" s="112">
        <f t="shared" si="18"/>
        <v>882614.31964306522</v>
      </c>
      <c r="AF51" s="112">
        <f t="shared" si="19"/>
        <v>33813.295527649447</v>
      </c>
      <c r="AG51" s="112">
        <f t="shared" si="20"/>
        <v>927305.638818949</v>
      </c>
      <c r="AH51" s="113">
        <f t="shared" si="21"/>
        <v>26.1</v>
      </c>
      <c r="AI51" s="114">
        <f t="shared" si="22"/>
        <v>0.95199999999999996</v>
      </c>
      <c r="AJ51" s="115">
        <v>0</v>
      </c>
    </row>
    <row r="52" spans="2:36" s="36" customFormat="1" ht="12">
      <c r="B52" s="10">
        <v>47</v>
      </c>
      <c r="C52" s="51" t="s">
        <v>16</v>
      </c>
      <c r="D52" s="56">
        <v>36741</v>
      </c>
      <c r="E52" s="120">
        <v>524189</v>
      </c>
      <c r="F52" s="121">
        <v>25397</v>
      </c>
      <c r="G52" s="122">
        <v>371167</v>
      </c>
      <c r="H52" s="39">
        <f t="shared" si="23"/>
        <v>920753</v>
      </c>
      <c r="I52" s="56">
        <v>30022225670</v>
      </c>
      <c r="J52" s="56">
        <v>34130</v>
      </c>
      <c r="K52" s="18">
        <f t="shared" si="10"/>
        <v>817131.42456656054</v>
      </c>
      <c r="L52" s="18">
        <f t="shared" si="11"/>
        <v>32606.166550638445</v>
      </c>
      <c r="M52" s="18">
        <f t="shared" si="12"/>
        <v>879643.29534134187</v>
      </c>
      <c r="N52" s="19">
        <f t="shared" si="13"/>
        <v>25.060640701124086</v>
      </c>
      <c r="O52" s="20">
        <f t="shared" si="14"/>
        <v>0.92893497727334584</v>
      </c>
      <c r="R52" s="110" t="str">
        <f t="shared" si="24"/>
        <v>守口市</v>
      </c>
      <c r="S52" s="111">
        <f t="shared" si="25"/>
        <v>850532.50225138303</v>
      </c>
      <c r="T52" s="110" t="str">
        <f t="shared" si="26"/>
        <v>平野区</v>
      </c>
      <c r="U52" s="109">
        <f t="shared" si="27"/>
        <v>33965.499557791685</v>
      </c>
      <c r="V52" s="110" t="str">
        <f t="shared" si="28"/>
        <v>河内長野市</v>
      </c>
      <c r="W52" s="109">
        <f t="shared" si="29"/>
        <v>918241.73775586754</v>
      </c>
      <c r="X52" s="110" t="str">
        <f t="shared" si="30"/>
        <v>福島区</v>
      </c>
      <c r="Y52" s="135">
        <f t="shared" si="31"/>
        <v>24.681432610744579</v>
      </c>
      <c r="Z52" s="136">
        <f t="shared" si="16"/>
        <v>24.7</v>
      </c>
      <c r="AA52" s="137" t="str">
        <f t="shared" si="32"/>
        <v>平野区</v>
      </c>
      <c r="AB52" s="138">
        <f t="shared" si="33"/>
        <v>0.92200084781687153</v>
      </c>
      <c r="AC52" s="139">
        <f t="shared" si="17"/>
        <v>0.92200000000000004</v>
      </c>
      <c r="AD52" s="37"/>
      <c r="AE52" s="112">
        <f t="shared" si="18"/>
        <v>882614.31964306522</v>
      </c>
      <c r="AF52" s="112">
        <f t="shared" si="19"/>
        <v>33813.295527649447</v>
      </c>
      <c r="AG52" s="112">
        <f t="shared" si="20"/>
        <v>927305.638818949</v>
      </c>
      <c r="AH52" s="113">
        <f t="shared" si="21"/>
        <v>26.1</v>
      </c>
      <c r="AI52" s="114">
        <f t="shared" si="22"/>
        <v>0.95199999999999996</v>
      </c>
      <c r="AJ52" s="115">
        <v>0</v>
      </c>
    </row>
    <row r="53" spans="2:36" s="36" customFormat="1" ht="12">
      <c r="B53" s="10">
        <v>48</v>
      </c>
      <c r="C53" s="51" t="s">
        <v>27</v>
      </c>
      <c r="D53" s="56">
        <v>19692</v>
      </c>
      <c r="E53" s="120">
        <v>302444</v>
      </c>
      <c r="F53" s="121">
        <v>16043</v>
      </c>
      <c r="G53" s="122">
        <v>198583</v>
      </c>
      <c r="H53" s="39">
        <f t="shared" si="23"/>
        <v>517070</v>
      </c>
      <c r="I53" s="56">
        <v>17136227310</v>
      </c>
      <c r="J53" s="56">
        <v>18662</v>
      </c>
      <c r="K53" s="40">
        <f t="shared" si="10"/>
        <v>870212.64015843999</v>
      </c>
      <c r="L53" s="40">
        <f t="shared" si="11"/>
        <v>33141.020190689851</v>
      </c>
      <c r="M53" s="40">
        <f t="shared" si="12"/>
        <v>918241.73775586754</v>
      </c>
      <c r="N53" s="19">
        <f t="shared" si="13"/>
        <v>26.257871216737762</v>
      </c>
      <c r="O53" s="20">
        <f t="shared" si="14"/>
        <v>0.94769449522648797</v>
      </c>
      <c r="R53" s="110" t="str">
        <f t="shared" si="24"/>
        <v>都島区</v>
      </c>
      <c r="S53" s="111">
        <f t="shared" si="25"/>
        <v>849487.40226986131</v>
      </c>
      <c r="T53" s="110" t="str">
        <f t="shared" si="26"/>
        <v>門真市</v>
      </c>
      <c r="U53" s="109">
        <f t="shared" si="27"/>
        <v>33912.78437678083</v>
      </c>
      <c r="V53" s="110" t="str">
        <f t="shared" si="28"/>
        <v>泉南市</v>
      </c>
      <c r="W53" s="109">
        <f t="shared" si="29"/>
        <v>917867.25187423069</v>
      </c>
      <c r="X53" s="110" t="str">
        <f t="shared" si="30"/>
        <v>堺市</v>
      </c>
      <c r="Y53" s="135">
        <f t="shared" si="31"/>
        <v>24.624517665740374</v>
      </c>
      <c r="Z53" s="136">
        <f t="shared" si="16"/>
        <v>24.6</v>
      </c>
      <c r="AA53" s="137" t="str">
        <f t="shared" si="32"/>
        <v>堺市北区</v>
      </c>
      <c r="AB53" s="138">
        <f t="shared" si="33"/>
        <v>0.92181419689582678</v>
      </c>
      <c r="AC53" s="139">
        <f t="shared" si="17"/>
        <v>0.92200000000000004</v>
      </c>
      <c r="AD53" s="37"/>
      <c r="AE53" s="112">
        <f t="shared" si="18"/>
        <v>882614.31964306522</v>
      </c>
      <c r="AF53" s="112">
        <f t="shared" si="19"/>
        <v>33813.295527649447</v>
      </c>
      <c r="AG53" s="112">
        <f t="shared" si="20"/>
        <v>927305.638818949</v>
      </c>
      <c r="AH53" s="113">
        <f t="shared" si="21"/>
        <v>26.1</v>
      </c>
      <c r="AI53" s="114">
        <f t="shared" si="22"/>
        <v>0.95199999999999996</v>
      </c>
      <c r="AJ53" s="115">
        <v>0</v>
      </c>
    </row>
    <row r="54" spans="2:36" s="36" customFormat="1" ht="12">
      <c r="B54" s="10">
        <v>49</v>
      </c>
      <c r="C54" s="51" t="s">
        <v>28</v>
      </c>
      <c r="D54" s="116">
        <v>20040</v>
      </c>
      <c r="E54" s="117">
        <v>303249</v>
      </c>
      <c r="F54" s="118">
        <v>13166</v>
      </c>
      <c r="G54" s="119">
        <v>210149</v>
      </c>
      <c r="H54" s="11">
        <f t="shared" si="23"/>
        <v>526564</v>
      </c>
      <c r="I54" s="116">
        <v>15823627470</v>
      </c>
      <c r="J54" s="116">
        <v>18774</v>
      </c>
      <c r="K54" s="12">
        <f t="shared" si="10"/>
        <v>789602.16916167666</v>
      </c>
      <c r="L54" s="12">
        <f t="shared" si="11"/>
        <v>30050.720273319104</v>
      </c>
      <c r="M54" s="12">
        <f t="shared" si="12"/>
        <v>842847.95302013424</v>
      </c>
      <c r="N54" s="13">
        <f t="shared" si="13"/>
        <v>26.275648702594811</v>
      </c>
      <c r="O54" s="14">
        <f t="shared" si="14"/>
        <v>0.93682634730538927</v>
      </c>
      <c r="R54" s="110" t="str">
        <f t="shared" si="24"/>
        <v>天王寺区</v>
      </c>
      <c r="S54" s="111">
        <f t="shared" si="25"/>
        <v>843734.02053530223</v>
      </c>
      <c r="T54" s="110" t="str">
        <f t="shared" si="26"/>
        <v>鶴見区</v>
      </c>
      <c r="U54" s="109">
        <f t="shared" si="27"/>
        <v>33604.482643282376</v>
      </c>
      <c r="V54" s="110" t="str">
        <f t="shared" si="28"/>
        <v>熊取町</v>
      </c>
      <c r="W54" s="109">
        <f t="shared" si="29"/>
        <v>903496.51221566973</v>
      </c>
      <c r="X54" s="110" t="str">
        <f t="shared" si="30"/>
        <v>此花区</v>
      </c>
      <c r="Y54" s="135">
        <f t="shared" si="31"/>
        <v>24.61319890009166</v>
      </c>
      <c r="Z54" s="136">
        <f t="shared" si="16"/>
        <v>24.6</v>
      </c>
      <c r="AA54" s="137" t="str">
        <f t="shared" si="32"/>
        <v>西淀川区</v>
      </c>
      <c r="AB54" s="138">
        <f t="shared" si="33"/>
        <v>0.91715429627348322</v>
      </c>
      <c r="AC54" s="139">
        <f t="shared" si="17"/>
        <v>0.91700000000000004</v>
      </c>
      <c r="AD54" s="37"/>
      <c r="AE54" s="112">
        <f t="shared" si="18"/>
        <v>882614.31964306522</v>
      </c>
      <c r="AF54" s="112">
        <f t="shared" si="19"/>
        <v>33813.295527649447</v>
      </c>
      <c r="AG54" s="112">
        <f t="shared" si="20"/>
        <v>927305.638818949</v>
      </c>
      <c r="AH54" s="113">
        <f t="shared" si="21"/>
        <v>26.1</v>
      </c>
      <c r="AI54" s="114">
        <f t="shared" si="22"/>
        <v>0.95199999999999996</v>
      </c>
      <c r="AJ54" s="115">
        <v>0</v>
      </c>
    </row>
    <row r="55" spans="2:36" s="36" customFormat="1" ht="12">
      <c r="B55" s="10">
        <v>50</v>
      </c>
      <c r="C55" s="51" t="s">
        <v>17</v>
      </c>
      <c r="D55" s="116">
        <v>17774</v>
      </c>
      <c r="E55" s="117">
        <v>253287</v>
      </c>
      <c r="F55" s="118">
        <v>12051</v>
      </c>
      <c r="G55" s="119">
        <v>130638</v>
      </c>
      <c r="H55" s="11">
        <f t="shared" si="23"/>
        <v>395976</v>
      </c>
      <c r="I55" s="116">
        <v>14326342070</v>
      </c>
      <c r="J55" s="116">
        <v>16485</v>
      </c>
      <c r="K55" s="12">
        <f t="shared" si="10"/>
        <v>806028.0223922584</v>
      </c>
      <c r="L55" s="12">
        <f t="shared" si="11"/>
        <v>36179.824206517565</v>
      </c>
      <c r="M55" s="12">
        <f t="shared" si="12"/>
        <v>869053.2041249621</v>
      </c>
      <c r="N55" s="13">
        <f t="shared" si="13"/>
        <v>22.278384156633283</v>
      </c>
      <c r="O55" s="14">
        <f t="shared" si="14"/>
        <v>0.92747833914706879</v>
      </c>
      <c r="R55" s="110" t="str">
        <f t="shared" si="24"/>
        <v>堺市中区</v>
      </c>
      <c r="S55" s="111">
        <f t="shared" si="25"/>
        <v>843014.61734104052</v>
      </c>
      <c r="T55" s="110" t="str">
        <f t="shared" si="26"/>
        <v>摂津市</v>
      </c>
      <c r="U55" s="109">
        <f t="shared" si="27"/>
        <v>33461.803845886359</v>
      </c>
      <c r="V55" s="110" t="str">
        <f t="shared" si="28"/>
        <v>門真市</v>
      </c>
      <c r="W55" s="109">
        <f t="shared" si="29"/>
        <v>903398.68227990973</v>
      </c>
      <c r="X55" s="110" t="str">
        <f t="shared" si="30"/>
        <v>門真市</v>
      </c>
      <c r="Y55" s="135">
        <f t="shared" si="31"/>
        <v>24.598280354351225</v>
      </c>
      <c r="Z55" s="136">
        <f t="shared" si="16"/>
        <v>24.6</v>
      </c>
      <c r="AA55" s="137" t="str">
        <f t="shared" si="32"/>
        <v>堺市南区</v>
      </c>
      <c r="AB55" s="138">
        <f t="shared" si="33"/>
        <v>0.91554553231199942</v>
      </c>
      <c r="AC55" s="139">
        <f t="shared" si="17"/>
        <v>0.91600000000000004</v>
      </c>
      <c r="AD55" s="37"/>
      <c r="AE55" s="112">
        <f t="shared" si="18"/>
        <v>882614.31964306522</v>
      </c>
      <c r="AF55" s="112">
        <f t="shared" si="19"/>
        <v>33813.295527649447</v>
      </c>
      <c r="AG55" s="112">
        <f t="shared" si="20"/>
        <v>927305.638818949</v>
      </c>
      <c r="AH55" s="113">
        <f t="shared" si="21"/>
        <v>26.1</v>
      </c>
      <c r="AI55" s="114">
        <f t="shared" si="22"/>
        <v>0.95199999999999996</v>
      </c>
      <c r="AJ55" s="115">
        <v>0</v>
      </c>
    </row>
    <row r="56" spans="2:36" s="36" customFormat="1" ht="12">
      <c r="B56" s="10">
        <v>51</v>
      </c>
      <c r="C56" s="51" t="s">
        <v>49</v>
      </c>
      <c r="D56" s="116">
        <v>23492</v>
      </c>
      <c r="E56" s="117">
        <v>334420</v>
      </c>
      <c r="F56" s="118">
        <v>18955</v>
      </c>
      <c r="G56" s="119">
        <v>202957</v>
      </c>
      <c r="H56" s="11">
        <f t="shared" si="23"/>
        <v>556332</v>
      </c>
      <c r="I56" s="116">
        <v>20780145570</v>
      </c>
      <c r="J56" s="116">
        <v>22031</v>
      </c>
      <c r="K56" s="12">
        <f t="shared" si="10"/>
        <v>884562.64132470626</v>
      </c>
      <c r="L56" s="12">
        <f t="shared" si="11"/>
        <v>37352.058788636998</v>
      </c>
      <c r="M56" s="12">
        <f t="shared" si="12"/>
        <v>943222.98443102895</v>
      </c>
      <c r="N56" s="13">
        <f t="shared" si="13"/>
        <v>23.681764004767579</v>
      </c>
      <c r="O56" s="14">
        <f t="shared" si="14"/>
        <v>0.93780861569896135</v>
      </c>
      <c r="R56" s="110" t="str">
        <f t="shared" si="24"/>
        <v>吹田市</v>
      </c>
      <c r="S56" s="111">
        <f t="shared" si="25"/>
        <v>842986.14064401679</v>
      </c>
      <c r="T56" s="110" t="str">
        <f t="shared" si="26"/>
        <v>熊取町</v>
      </c>
      <c r="U56" s="109">
        <f t="shared" si="27"/>
        <v>33281.519135043884</v>
      </c>
      <c r="V56" s="110" t="str">
        <f t="shared" si="28"/>
        <v>島本町</v>
      </c>
      <c r="W56" s="109">
        <f t="shared" si="29"/>
        <v>902438.45779220783</v>
      </c>
      <c r="X56" s="110" t="str">
        <f t="shared" si="30"/>
        <v>枚方市</v>
      </c>
      <c r="Y56" s="135">
        <f t="shared" si="31"/>
        <v>24.546342533234363</v>
      </c>
      <c r="Z56" s="136">
        <f t="shared" si="16"/>
        <v>24.5</v>
      </c>
      <c r="AA56" s="137" t="str">
        <f t="shared" si="32"/>
        <v>淀川区</v>
      </c>
      <c r="AB56" s="138">
        <f t="shared" si="33"/>
        <v>0.91397898793411936</v>
      </c>
      <c r="AC56" s="139">
        <f t="shared" si="17"/>
        <v>0.91400000000000003</v>
      </c>
      <c r="AD56" s="37"/>
      <c r="AE56" s="112">
        <f t="shared" si="18"/>
        <v>882614.31964306522</v>
      </c>
      <c r="AF56" s="112">
        <f t="shared" si="19"/>
        <v>33813.295527649447</v>
      </c>
      <c r="AG56" s="112">
        <f t="shared" si="20"/>
        <v>927305.638818949</v>
      </c>
      <c r="AH56" s="113">
        <f t="shared" si="21"/>
        <v>26.1</v>
      </c>
      <c r="AI56" s="114">
        <f t="shared" si="22"/>
        <v>0.95199999999999996</v>
      </c>
      <c r="AJ56" s="115">
        <v>0</v>
      </c>
    </row>
    <row r="57" spans="2:36" s="36" customFormat="1" ht="12">
      <c r="B57" s="10">
        <v>52</v>
      </c>
      <c r="C57" s="51" t="s">
        <v>5</v>
      </c>
      <c r="D57" s="116">
        <v>19280</v>
      </c>
      <c r="E57" s="117">
        <v>289205</v>
      </c>
      <c r="F57" s="118">
        <v>13248</v>
      </c>
      <c r="G57" s="119">
        <v>194467</v>
      </c>
      <c r="H57" s="11">
        <f t="shared" si="23"/>
        <v>496920</v>
      </c>
      <c r="I57" s="116">
        <v>15623304880</v>
      </c>
      <c r="J57" s="116">
        <v>18110</v>
      </c>
      <c r="K57" s="12">
        <f t="shared" si="10"/>
        <v>810337.39004149381</v>
      </c>
      <c r="L57" s="12">
        <f t="shared" si="11"/>
        <v>31440.281896482331</v>
      </c>
      <c r="M57" s="12">
        <f t="shared" si="12"/>
        <v>862689.39149641083</v>
      </c>
      <c r="N57" s="13">
        <f t="shared" si="13"/>
        <v>25.773858921161825</v>
      </c>
      <c r="O57" s="14">
        <f t="shared" si="14"/>
        <v>0.93931535269709543</v>
      </c>
      <c r="R57" s="110" t="str">
        <f t="shared" si="24"/>
        <v>大阪狭山市</v>
      </c>
      <c r="S57" s="111">
        <f t="shared" si="25"/>
        <v>842333.05442637764</v>
      </c>
      <c r="T57" s="110" t="str">
        <f t="shared" si="26"/>
        <v>枚方市</v>
      </c>
      <c r="U57" s="109">
        <f t="shared" si="27"/>
        <v>33205.105507938439</v>
      </c>
      <c r="V57" s="110" t="str">
        <f t="shared" si="28"/>
        <v>高槻市</v>
      </c>
      <c r="W57" s="109">
        <f t="shared" si="29"/>
        <v>901579.15805918025</v>
      </c>
      <c r="X57" s="110" t="str">
        <f t="shared" si="30"/>
        <v>四條畷市</v>
      </c>
      <c r="Y57" s="135">
        <f t="shared" si="31"/>
        <v>24.362598231827111</v>
      </c>
      <c r="Z57" s="136">
        <f t="shared" si="16"/>
        <v>24.4</v>
      </c>
      <c r="AA57" s="137" t="str">
        <f t="shared" si="32"/>
        <v>堺市東区</v>
      </c>
      <c r="AB57" s="138">
        <f t="shared" si="33"/>
        <v>0.91252271045017164</v>
      </c>
      <c r="AC57" s="139">
        <f t="shared" si="17"/>
        <v>0.91300000000000003</v>
      </c>
      <c r="AD57" s="37"/>
      <c r="AE57" s="112">
        <f t="shared" si="18"/>
        <v>882614.31964306522</v>
      </c>
      <c r="AF57" s="112">
        <f t="shared" si="19"/>
        <v>33813.295527649447</v>
      </c>
      <c r="AG57" s="112">
        <f t="shared" si="20"/>
        <v>927305.638818949</v>
      </c>
      <c r="AH57" s="113">
        <f t="shared" si="21"/>
        <v>26.1</v>
      </c>
      <c r="AI57" s="114">
        <f t="shared" si="22"/>
        <v>0.95199999999999996</v>
      </c>
      <c r="AJ57" s="115">
        <v>0</v>
      </c>
    </row>
    <row r="58" spans="2:36" s="36" customFormat="1" ht="12">
      <c r="B58" s="10">
        <v>53</v>
      </c>
      <c r="C58" s="51" t="s">
        <v>23</v>
      </c>
      <c r="D58" s="116">
        <v>10926</v>
      </c>
      <c r="E58" s="117">
        <v>172232</v>
      </c>
      <c r="F58" s="118">
        <v>7429</v>
      </c>
      <c r="G58" s="119">
        <v>129682</v>
      </c>
      <c r="H58" s="11">
        <f t="shared" si="23"/>
        <v>309343</v>
      </c>
      <c r="I58" s="116">
        <v>9023276080</v>
      </c>
      <c r="J58" s="116">
        <v>10323</v>
      </c>
      <c r="K58" s="12">
        <f t="shared" si="10"/>
        <v>825853.56763682957</v>
      </c>
      <c r="L58" s="12">
        <f t="shared" si="11"/>
        <v>29169.161998170315</v>
      </c>
      <c r="M58" s="12">
        <f t="shared" si="12"/>
        <v>874094.36016661825</v>
      </c>
      <c r="N58" s="13">
        <f t="shared" si="13"/>
        <v>28.312557203002015</v>
      </c>
      <c r="O58" s="14">
        <f t="shared" si="14"/>
        <v>0.94481054365733119</v>
      </c>
      <c r="R58" s="110" t="str">
        <f t="shared" si="24"/>
        <v>東大阪市</v>
      </c>
      <c r="S58" s="111">
        <f t="shared" si="25"/>
        <v>841649.8427531796</v>
      </c>
      <c r="T58" s="110" t="str">
        <f t="shared" si="26"/>
        <v>東大阪市</v>
      </c>
      <c r="U58" s="109">
        <f t="shared" si="27"/>
        <v>33172.701225870616</v>
      </c>
      <c r="V58" s="110" t="str">
        <f t="shared" si="28"/>
        <v>吹田市</v>
      </c>
      <c r="W58" s="109">
        <f t="shared" si="29"/>
        <v>895151.12459476036</v>
      </c>
      <c r="X58" s="110" t="str">
        <f t="shared" si="30"/>
        <v>大正区</v>
      </c>
      <c r="Y58" s="135">
        <f t="shared" si="31"/>
        <v>24.355615470435104</v>
      </c>
      <c r="Z58" s="136">
        <f t="shared" si="16"/>
        <v>24.4</v>
      </c>
      <c r="AA58" s="137" t="str">
        <f t="shared" si="32"/>
        <v>大正区</v>
      </c>
      <c r="AB58" s="138">
        <f t="shared" si="33"/>
        <v>0.91204908888062475</v>
      </c>
      <c r="AC58" s="139">
        <f t="shared" si="17"/>
        <v>0.91200000000000003</v>
      </c>
      <c r="AD58" s="37"/>
      <c r="AE58" s="112">
        <f t="shared" si="18"/>
        <v>882614.31964306522</v>
      </c>
      <c r="AF58" s="112">
        <f t="shared" si="19"/>
        <v>33813.295527649447</v>
      </c>
      <c r="AG58" s="112">
        <f t="shared" si="20"/>
        <v>927305.638818949</v>
      </c>
      <c r="AH58" s="113">
        <f t="shared" si="21"/>
        <v>26.1</v>
      </c>
      <c r="AI58" s="114">
        <f t="shared" si="22"/>
        <v>0.95199999999999996</v>
      </c>
      <c r="AJ58" s="115">
        <v>0</v>
      </c>
    </row>
    <row r="59" spans="2:36" s="36" customFormat="1" ht="12">
      <c r="B59" s="10">
        <v>54</v>
      </c>
      <c r="C59" s="51" t="s">
        <v>29</v>
      </c>
      <c r="D59" s="116">
        <v>18396</v>
      </c>
      <c r="E59" s="117">
        <v>265630</v>
      </c>
      <c r="F59" s="118">
        <v>12794</v>
      </c>
      <c r="G59" s="119">
        <v>178767</v>
      </c>
      <c r="H59" s="11">
        <f t="shared" si="23"/>
        <v>457191</v>
      </c>
      <c r="I59" s="116">
        <v>14669720320</v>
      </c>
      <c r="J59" s="116">
        <v>17190</v>
      </c>
      <c r="K59" s="12">
        <f t="shared" si="10"/>
        <v>797440.76538377907</v>
      </c>
      <c r="L59" s="12">
        <f t="shared" si="11"/>
        <v>32086.634076348833</v>
      </c>
      <c r="M59" s="12">
        <f t="shared" si="12"/>
        <v>853386.87143688195</v>
      </c>
      <c r="N59" s="13">
        <f t="shared" si="13"/>
        <v>24.852739726027398</v>
      </c>
      <c r="O59" s="14">
        <f t="shared" si="14"/>
        <v>0.93444227005870839</v>
      </c>
      <c r="R59" s="110" t="str">
        <f t="shared" si="24"/>
        <v>富田林市</v>
      </c>
      <c r="S59" s="111">
        <f t="shared" si="25"/>
        <v>838521.13587819703</v>
      </c>
      <c r="T59" s="110" t="str">
        <f t="shared" si="26"/>
        <v>河内長野市</v>
      </c>
      <c r="U59" s="109">
        <f t="shared" si="27"/>
        <v>33141.020190689851</v>
      </c>
      <c r="V59" s="110" t="str">
        <f t="shared" si="28"/>
        <v>富田林市</v>
      </c>
      <c r="W59" s="109">
        <f t="shared" si="29"/>
        <v>893734.01552740647</v>
      </c>
      <c r="X59" s="110" t="str">
        <f t="shared" si="30"/>
        <v>旭区</v>
      </c>
      <c r="Y59" s="135">
        <f t="shared" si="31"/>
        <v>24.346977288995902</v>
      </c>
      <c r="Z59" s="136">
        <f t="shared" si="16"/>
        <v>24.3</v>
      </c>
      <c r="AA59" s="137" t="str">
        <f t="shared" si="32"/>
        <v>此花区</v>
      </c>
      <c r="AB59" s="138">
        <f t="shared" si="33"/>
        <v>0.91149811589774932</v>
      </c>
      <c r="AC59" s="139">
        <f t="shared" si="17"/>
        <v>0.91100000000000003</v>
      </c>
      <c r="AD59" s="37"/>
      <c r="AE59" s="112">
        <f t="shared" si="18"/>
        <v>882614.31964306522</v>
      </c>
      <c r="AF59" s="112">
        <f t="shared" si="19"/>
        <v>33813.295527649447</v>
      </c>
      <c r="AG59" s="112">
        <f t="shared" si="20"/>
        <v>927305.638818949</v>
      </c>
      <c r="AH59" s="113">
        <f t="shared" si="21"/>
        <v>26.1</v>
      </c>
      <c r="AI59" s="114">
        <f t="shared" si="22"/>
        <v>0.95199999999999996</v>
      </c>
      <c r="AJ59" s="115">
        <v>0</v>
      </c>
    </row>
    <row r="60" spans="2:36" s="36" customFormat="1" ht="12">
      <c r="B60" s="10">
        <v>55</v>
      </c>
      <c r="C60" s="51" t="s">
        <v>18</v>
      </c>
      <c r="D60" s="56">
        <v>19190</v>
      </c>
      <c r="E60" s="120">
        <v>284361</v>
      </c>
      <c r="F60" s="121">
        <v>13351</v>
      </c>
      <c r="G60" s="122">
        <v>174329</v>
      </c>
      <c r="H60" s="39">
        <f t="shared" si="23"/>
        <v>472041</v>
      </c>
      <c r="I60" s="56">
        <v>16008224650</v>
      </c>
      <c r="J60" s="56">
        <v>17720</v>
      </c>
      <c r="K60" s="18">
        <f t="shared" si="10"/>
        <v>834196.17769671709</v>
      </c>
      <c r="L60" s="18">
        <f t="shared" si="11"/>
        <v>33912.78437678083</v>
      </c>
      <c r="M60" s="18">
        <f t="shared" si="12"/>
        <v>903398.68227990973</v>
      </c>
      <c r="N60" s="19">
        <f t="shared" si="13"/>
        <v>24.598280354351225</v>
      </c>
      <c r="O60" s="20">
        <f t="shared" si="14"/>
        <v>0.92339760291818651</v>
      </c>
      <c r="R60" s="110" t="str">
        <f t="shared" si="24"/>
        <v>四條畷市</v>
      </c>
      <c r="S60" s="111">
        <f t="shared" si="25"/>
        <v>834215.71586444008</v>
      </c>
      <c r="T60" s="110" t="str">
        <f t="shared" si="26"/>
        <v>天王寺区</v>
      </c>
      <c r="U60" s="109">
        <f t="shared" si="27"/>
        <v>33119.374382987204</v>
      </c>
      <c r="V60" s="110" t="str">
        <f t="shared" si="28"/>
        <v>東大阪市</v>
      </c>
      <c r="W60" s="109">
        <f t="shared" si="29"/>
        <v>892763.80385536607</v>
      </c>
      <c r="X60" s="110" t="str">
        <f t="shared" si="30"/>
        <v>摂津市</v>
      </c>
      <c r="Y60" s="135">
        <f t="shared" si="31"/>
        <v>24.340245450698266</v>
      </c>
      <c r="Z60" s="136">
        <f t="shared" si="16"/>
        <v>24.3</v>
      </c>
      <c r="AA60" s="137" t="str">
        <f t="shared" si="32"/>
        <v>堺市西区</v>
      </c>
      <c r="AB60" s="138">
        <f t="shared" si="33"/>
        <v>0.911296738265712</v>
      </c>
      <c r="AC60" s="139">
        <f t="shared" si="17"/>
        <v>0.91100000000000003</v>
      </c>
      <c r="AD60" s="37"/>
      <c r="AE60" s="112">
        <f t="shared" si="18"/>
        <v>882614.31964306522</v>
      </c>
      <c r="AF60" s="112">
        <f t="shared" si="19"/>
        <v>33813.295527649447</v>
      </c>
      <c r="AG60" s="112">
        <f t="shared" si="20"/>
        <v>927305.638818949</v>
      </c>
      <c r="AH60" s="113">
        <f t="shared" si="21"/>
        <v>26.1</v>
      </c>
      <c r="AI60" s="114">
        <f t="shared" si="22"/>
        <v>0.95199999999999996</v>
      </c>
      <c r="AJ60" s="115">
        <v>0</v>
      </c>
    </row>
    <row r="61" spans="2:36" s="36" customFormat="1" ht="12">
      <c r="B61" s="10">
        <v>56</v>
      </c>
      <c r="C61" s="51" t="s">
        <v>11</v>
      </c>
      <c r="D61" s="56">
        <v>11815</v>
      </c>
      <c r="E61" s="120">
        <v>166671</v>
      </c>
      <c r="F61" s="121">
        <v>7980</v>
      </c>
      <c r="G61" s="122">
        <v>112929</v>
      </c>
      <c r="H61" s="39">
        <f t="shared" si="23"/>
        <v>287580</v>
      </c>
      <c r="I61" s="56">
        <v>9622945550</v>
      </c>
      <c r="J61" s="56">
        <v>10990</v>
      </c>
      <c r="K61" s="40">
        <f t="shared" si="10"/>
        <v>814468.51883199322</v>
      </c>
      <c r="L61" s="40">
        <f t="shared" si="11"/>
        <v>33461.803845886359</v>
      </c>
      <c r="M61" s="40">
        <f t="shared" si="12"/>
        <v>875609.24021838035</v>
      </c>
      <c r="N61" s="19">
        <f t="shared" si="13"/>
        <v>24.340245450698266</v>
      </c>
      <c r="O61" s="20">
        <f t="shared" si="14"/>
        <v>0.93017350825222178</v>
      </c>
      <c r="R61" s="110" t="str">
        <f t="shared" si="24"/>
        <v>門真市</v>
      </c>
      <c r="S61" s="111">
        <f t="shared" si="25"/>
        <v>834196.17769671709</v>
      </c>
      <c r="T61" s="110" t="str">
        <f t="shared" si="26"/>
        <v>東淀川区</v>
      </c>
      <c r="U61" s="109">
        <f t="shared" si="27"/>
        <v>32892.332619669753</v>
      </c>
      <c r="V61" s="110" t="str">
        <f t="shared" si="28"/>
        <v>堺市南区</v>
      </c>
      <c r="W61" s="109">
        <f t="shared" si="29"/>
        <v>891688.11305529601</v>
      </c>
      <c r="X61" s="110" t="str">
        <f t="shared" si="30"/>
        <v>貝塚市</v>
      </c>
      <c r="Y61" s="135">
        <f t="shared" si="31"/>
        <v>24.128496917970601</v>
      </c>
      <c r="Z61" s="136">
        <f t="shared" si="16"/>
        <v>24.1</v>
      </c>
      <c r="AA61" s="137" t="str">
        <f t="shared" si="32"/>
        <v>東住吉区</v>
      </c>
      <c r="AB61" s="138">
        <f t="shared" si="33"/>
        <v>0.9072559678562987</v>
      </c>
      <c r="AC61" s="139">
        <f t="shared" si="17"/>
        <v>0.90700000000000003</v>
      </c>
      <c r="AD61" s="37"/>
      <c r="AE61" s="112">
        <f t="shared" si="18"/>
        <v>882614.31964306522</v>
      </c>
      <c r="AF61" s="112">
        <f t="shared" si="19"/>
        <v>33813.295527649447</v>
      </c>
      <c r="AG61" s="112">
        <f t="shared" si="20"/>
        <v>927305.638818949</v>
      </c>
      <c r="AH61" s="113">
        <f t="shared" si="21"/>
        <v>26.1</v>
      </c>
      <c r="AI61" s="114">
        <f t="shared" si="22"/>
        <v>0.95199999999999996</v>
      </c>
      <c r="AJ61" s="115">
        <v>0</v>
      </c>
    </row>
    <row r="62" spans="2:36" s="36" customFormat="1" ht="12">
      <c r="B62" s="10">
        <v>57</v>
      </c>
      <c r="C62" s="51" t="s">
        <v>50</v>
      </c>
      <c r="D62" s="116">
        <v>8838</v>
      </c>
      <c r="E62" s="117">
        <v>136727</v>
      </c>
      <c r="F62" s="118">
        <v>7852</v>
      </c>
      <c r="G62" s="119">
        <v>85140</v>
      </c>
      <c r="H62" s="11">
        <f t="shared" si="23"/>
        <v>229719</v>
      </c>
      <c r="I62" s="116">
        <v>8223927830</v>
      </c>
      <c r="J62" s="116">
        <v>8314</v>
      </c>
      <c r="K62" s="12">
        <f t="shared" si="10"/>
        <v>930519.10273817601</v>
      </c>
      <c r="L62" s="12">
        <f t="shared" si="11"/>
        <v>35799.946151602613</v>
      </c>
      <c r="M62" s="12">
        <f t="shared" si="12"/>
        <v>989166.20519605489</v>
      </c>
      <c r="N62" s="13">
        <f t="shared" si="13"/>
        <v>25.992192803801764</v>
      </c>
      <c r="O62" s="14">
        <f t="shared" si="14"/>
        <v>0.94071056800181041</v>
      </c>
      <c r="R62" s="110" t="str">
        <f t="shared" si="24"/>
        <v>池田市</v>
      </c>
      <c r="S62" s="111">
        <f t="shared" si="25"/>
        <v>831792.67318714177</v>
      </c>
      <c r="T62" s="110" t="str">
        <f t="shared" si="26"/>
        <v>住吉区</v>
      </c>
      <c r="U62" s="109">
        <f t="shared" si="27"/>
        <v>32882.36408848461</v>
      </c>
      <c r="V62" s="110" t="str">
        <f t="shared" si="28"/>
        <v>豊中市</v>
      </c>
      <c r="W62" s="109">
        <f t="shared" si="29"/>
        <v>888788.80041229387</v>
      </c>
      <c r="X62" s="110" t="str">
        <f t="shared" si="30"/>
        <v>堺市南区</v>
      </c>
      <c r="Y62" s="135">
        <f t="shared" si="31"/>
        <v>23.963877439925344</v>
      </c>
      <c r="Z62" s="136">
        <f t="shared" si="16"/>
        <v>24</v>
      </c>
      <c r="AA62" s="137" t="str">
        <f t="shared" si="32"/>
        <v>港区</v>
      </c>
      <c r="AB62" s="138">
        <f t="shared" si="33"/>
        <v>0.90707054078524985</v>
      </c>
      <c r="AC62" s="139">
        <f t="shared" si="17"/>
        <v>0.90700000000000003</v>
      </c>
      <c r="AD62" s="37"/>
      <c r="AE62" s="112">
        <f t="shared" si="18"/>
        <v>882614.31964306522</v>
      </c>
      <c r="AF62" s="112">
        <f t="shared" si="19"/>
        <v>33813.295527649447</v>
      </c>
      <c r="AG62" s="112">
        <f t="shared" si="20"/>
        <v>927305.638818949</v>
      </c>
      <c r="AH62" s="113">
        <f t="shared" si="21"/>
        <v>26.1</v>
      </c>
      <c r="AI62" s="114">
        <f t="shared" si="22"/>
        <v>0.95199999999999996</v>
      </c>
      <c r="AJ62" s="115">
        <v>0</v>
      </c>
    </row>
    <row r="63" spans="2:36" s="36" customFormat="1" ht="12">
      <c r="B63" s="10">
        <v>58</v>
      </c>
      <c r="C63" s="51" t="s">
        <v>30</v>
      </c>
      <c r="D63" s="116">
        <v>10258</v>
      </c>
      <c r="E63" s="117">
        <v>154112</v>
      </c>
      <c r="F63" s="118">
        <v>7078</v>
      </c>
      <c r="G63" s="119">
        <v>99662</v>
      </c>
      <c r="H63" s="11">
        <f t="shared" si="23"/>
        <v>260852</v>
      </c>
      <c r="I63" s="116">
        <v>8195655940</v>
      </c>
      <c r="J63" s="116">
        <v>9578</v>
      </c>
      <c r="K63" s="12">
        <f t="shared" si="10"/>
        <v>798952.61649444338</v>
      </c>
      <c r="L63" s="12">
        <f t="shared" si="11"/>
        <v>31418.796635640134</v>
      </c>
      <c r="M63" s="12">
        <f t="shared" si="12"/>
        <v>855675.08248068485</v>
      </c>
      <c r="N63" s="13">
        <f t="shared" si="13"/>
        <v>25.429128485084814</v>
      </c>
      <c r="O63" s="14">
        <f t="shared" si="14"/>
        <v>0.93371027490738934</v>
      </c>
      <c r="R63" s="110" t="str">
        <f t="shared" si="24"/>
        <v>柏原市</v>
      </c>
      <c r="S63" s="111">
        <f t="shared" si="25"/>
        <v>825853.56763682957</v>
      </c>
      <c r="T63" s="110" t="str">
        <f t="shared" si="26"/>
        <v>泉大津市</v>
      </c>
      <c r="U63" s="109">
        <f t="shared" si="27"/>
        <v>32766.614960070245</v>
      </c>
      <c r="V63" s="110" t="str">
        <f t="shared" si="28"/>
        <v>四條畷市</v>
      </c>
      <c r="W63" s="109">
        <f t="shared" si="29"/>
        <v>886347.39595564257</v>
      </c>
      <c r="X63" s="110" t="str">
        <f t="shared" si="30"/>
        <v>浪速区</v>
      </c>
      <c r="Y63" s="135">
        <f t="shared" si="31"/>
        <v>23.91748878923767</v>
      </c>
      <c r="Z63" s="136">
        <f t="shared" si="16"/>
        <v>23.9</v>
      </c>
      <c r="AA63" s="137" t="str">
        <f t="shared" si="32"/>
        <v>北区</v>
      </c>
      <c r="AB63" s="138">
        <f t="shared" si="33"/>
        <v>0.90476190476190477</v>
      </c>
      <c r="AC63" s="139">
        <f t="shared" si="17"/>
        <v>0.90500000000000003</v>
      </c>
      <c r="AD63" s="37"/>
      <c r="AE63" s="112">
        <f t="shared" si="18"/>
        <v>882614.31964306522</v>
      </c>
      <c r="AF63" s="112">
        <f t="shared" si="19"/>
        <v>33813.295527649447</v>
      </c>
      <c r="AG63" s="112">
        <f t="shared" si="20"/>
        <v>927305.638818949</v>
      </c>
      <c r="AH63" s="113">
        <f t="shared" si="21"/>
        <v>26.1</v>
      </c>
      <c r="AI63" s="114">
        <f t="shared" si="22"/>
        <v>0.95199999999999996</v>
      </c>
      <c r="AJ63" s="115">
        <v>0</v>
      </c>
    </row>
    <row r="64" spans="2:36" s="36" customFormat="1" ht="12">
      <c r="B64" s="10">
        <v>59</v>
      </c>
      <c r="C64" s="51" t="s">
        <v>24</v>
      </c>
      <c r="D64" s="116">
        <v>73515</v>
      </c>
      <c r="E64" s="117">
        <v>1123856</v>
      </c>
      <c r="F64" s="118">
        <v>51443</v>
      </c>
      <c r="G64" s="119">
        <v>689906</v>
      </c>
      <c r="H64" s="11">
        <f t="shared" si="23"/>
        <v>1865205</v>
      </c>
      <c r="I64" s="116">
        <v>61873888190</v>
      </c>
      <c r="J64" s="116">
        <v>69306</v>
      </c>
      <c r="K64" s="12">
        <f t="shared" si="10"/>
        <v>841649.8427531796</v>
      </c>
      <c r="L64" s="12">
        <f t="shared" si="11"/>
        <v>33172.701225870616</v>
      </c>
      <c r="M64" s="12">
        <f t="shared" si="12"/>
        <v>892763.80385536607</v>
      </c>
      <c r="N64" s="13">
        <f t="shared" si="13"/>
        <v>25.371760865129566</v>
      </c>
      <c r="O64" s="14">
        <f t="shared" si="14"/>
        <v>0.94274637829014485</v>
      </c>
      <c r="R64" s="110" t="str">
        <f t="shared" si="24"/>
        <v>豊中市</v>
      </c>
      <c r="S64" s="111">
        <f t="shared" si="25"/>
        <v>819890.92023373209</v>
      </c>
      <c r="T64" s="110" t="str">
        <f t="shared" si="26"/>
        <v>都島区</v>
      </c>
      <c r="U64" s="109">
        <f t="shared" si="27"/>
        <v>32744.339105273091</v>
      </c>
      <c r="V64" s="110" t="str">
        <f t="shared" si="28"/>
        <v>大阪狭山市</v>
      </c>
      <c r="W64" s="109">
        <f t="shared" si="29"/>
        <v>883850.89218009484</v>
      </c>
      <c r="X64" s="110" t="str">
        <f t="shared" si="30"/>
        <v>堺市東区</v>
      </c>
      <c r="Y64" s="135">
        <f t="shared" si="31"/>
        <v>23.70331740798062</v>
      </c>
      <c r="Z64" s="136">
        <f t="shared" si="16"/>
        <v>23.7</v>
      </c>
      <c r="AA64" s="137" t="str">
        <f t="shared" si="32"/>
        <v>城東区</v>
      </c>
      <c r="AB64" s="138">
        <f t="shared" si="33"/>
        <v>0.89995495311028295</v>
      </c>
      <c r="AC64" s="139">
        <f t="shared" si="17"/>
        <v>0.9</v>
      </c>
      <c r="AD64" s="37"/>
      <c r="AE64" s="112">
        <f t="shared" si="18"/>
        <v>882614.31964306522</v>
      </c>
      <c r="AF64" s="112">
        <f t="shared" si="19"/>
        <v>33813.295527649447</v>
      </c>
      <c r="AG64" s="112">
        <f t="shared" si="20"/>
        <v>927305.638818949</v>
      </c>
      <c r="AH64" s="113">
        <f t="shared" si="21"/>
        <v>26.1</v>
      </c>
      <c r="AI64" s="114">
        <f t="shared" si="22"/>
        <v>0.95199999999999996</v>
      </c>
      <c r="AJ64" s="115">
        <v>0</v>
      </c>
    </row>
    <row r="65" spans="2:36" s="36" customFormat="1" ht="12">
      <c r="B65" s="10">
        <v>60</v>
      </c>
      <c r="C65" s="51" t="s">
        <v>51</v>
      </c>
      <c r="D65" s="116">
        <v>9476</v>
      </c>
      <c r="E65" s="117">
        <v>139318</v>
      </c>
      <c r="F65" s="118">
        <v>8010</v>
      </c>
      <c r="G65" s="119">
        <v>71057</v>
      </c>
      <c r="H65" s="11">
        <f t="shared" si="23"/>
        <v>218385</v>
      </c>
      <c r="I65" s="116">
        <v>8202979630</v>
      </c>
      <c r="J65" s="116">
        <v>8937</v>
      </c>
      <c r="K65" s="12">
        <f t="shared" si="10"/>
        <v>865658.46665259602</v>
      </c>
      <c r="L65" s="12">
        <f t="shared" si="11"/>
        <v>37562.010348696109</v>
      </c>
      <c r="M65" s="12">
        <f t="shared" si="12"/>
        <v>917867.25187423069</v>
      </c>
      <c r="N65" s="13">
        <f t="shared" si="13"/>
        <v>23.046116504854368</v>
      </c>
      <c r="O65" s="14">
        <f t="shared" si="14"/>
        <v>0.94311945968763189</v>
      </c>
      <c r="R65" s="110" t="str">
        <f t="shared" si="24"/>
        <v>西区</v>
      </c>
      <c r="S65" s="111">
        <f t="shared" si="25"/>
        <v>817555.45845786016</v>
      </c>
      <c r="T65" s="110" t="str">
        <f t="shared" si="26"/>
        <v>寝屋川市</v>
      </c>
      <c r="U65" s="109">
        <f t="shared" si="27"/>
        <v>32606.166550638445</v>
      </c>
      <c r="V65" s="110" t="str">
        <f t="shared" si="28"/>
        <v>池田市</v>
      </c>
      <c r="W65" s="109">
        <f t="shared" si="29"/>
        <v>882830.996429516</v>
      </c>
      <c r="X65" s="110" t="str">
        <f t="shared" si="30"/>
        <v>和泉市</v>
      </c>
      <c r="Y65" s="135">
        <f t="shared" si="31"/>
        <v>23.681764004767579</v>
      </c>
      <c r="Z65" s="136">
        <f>ROUND(Y65,1)</f>
        <v>23.7</v>
      </c>
      <c r="AA65" s="137" t="str">
        <f t="shared" si="32"/>
        <v>生野区</v>
      </c>
      <c r="AB65" s="138">
        <f t="shared" si="33"/>
        <v>0.89975514201762974</v>
      </c>
      <c r="AC65" s="139">
        <f t="shared" si="17"/>
        <v>0.9</v>
      </c>
      <c r="AD65" s="37"/>
      <c r="AE65" s="112">
        <f t="shared" si="18"/>
        <v>882614.31964306522</v>
      </c>
      <c r="AF65" s="112">
        <f t="shared" si="19"/>
        <v>33813.295527649447</v>
      </c>
      <c r="AG65" s="112">
        <f t="shared" si="20"/>
        <v>927305.638818949</v>
      </c>
      <c r="AH65" s="113">
        <f t="shared" si="21"/>
        <v>26.1</v>
      </c>
      <c r="AI65" s="114">
        <f t="shared" si="22"/>
        <v>0.95199999999999996</v>
      </c>
      <c r="AJ65" s="115">
        <v>0</v>
      </c>
    </row>
    <row r="66" spans="2:36" s="36" customFormat="1" ht="12">
      <c r="B66" s="10">
        <v>61</v>
      </c>
      <c r="C66" s="51" t="s">
        <v>19</v>
      </c>
      <c r="D66" s="116">
        <v>8144</v>
      </c>
      <c r="E66" s="117">
        <v>118983</v>
      </c>
      <c r="F66" s="118">
        <v>6178</v>
      </c>
      <c r="G66" s="119">
        <v>73248</v>
      </c>
      <c r="H66" s="11">
        <f t="shared" si="23"/>
        <v>198409</v>
      </c>
      <c r="I66" s="116">
        <v>6793852790</v>
      </c>
      <c r="J66" s="116">
        <v>7665</v>
      </c>
      <c r="K66" s="12">
        <f t="shared" si="10"/>
        <v>834215.71586444008</v>
      </c>
      <c r="L66" s="12">
        <f t="shared" si="11"/>
        <v>34241.65632607392</v>
      </c>
      <c r="M66" s="12">
        <f t="shared" si="12"/>
        <v>886347.39595564257</v>
      </c>
      <c r="N66" s="13">
        <f t="shared" si="13"/>
        <v>24.362598231827111</v>
      </c>
      <c r="O66" s="14">
        <f t="shared" si="14"/>
        <v>0.94118369351669939</v>
      </c>
      <c r="R66" s="110" t="str">
        <f t="shared" si="24"/>
        <v>寝屋川市</v>
      </c>
      <c r="S66" s="111">
        <f t="shared" si="25"/>
        <v>817131.42456656054</v>
      </c>
      <c r="T66" s="110" t="str">
        <f t="shared" si="26"/>
        <v>池田市</v>
      </c>
      <c r="U66" s="109">
        <f t="shared" si="27"/>
        <v>32563.711944393635</v>
      </c>
      <c r="V66" s="110" t="str">
        <f t="shared" si="28"/>
        <v>寝屋川市</v>
      </c>
      <c r="W66" s="109">
        <f t="shared" si="29"/>
        <v>879643.29534134187</v>
      </c>
      <c r="X66" s="110" t="str">
        <f t="shared" si="30"/>
        <v>堺市堺区</v>
      </c>
      <c r="Y66" s="135">
        <f t="shared" si="31"/>
        <v>23.591287636130687</v>
      </c>
      <c r="Z66" s="136">
        <f t="shared" si="16"/>
        <v>23.6</v>
      </c>
      <c r="AA66" s="137" t="str">
        <f t="shared" si="32"/>
        <v>旭区</v>
      </c>
      <c r="AB66" s="138">
        <f t="shared" si="33"/>
        <v>0.89841868939936231</v>
      </c>
      <c r="AC66" s="139">
        <f t="shared" si="17"/>
        <v>0.89800000000000002</v>
      </c>
      <c r="AD66" s="37"/>
      <c r="AE66" s="112">
        <f t="shared" si="18"/>
        <v>882614.31964306522</v>
      </c>
      <c r="AF66" s="112">
        <f t="shared" si="19"/>
        <v>33813.295527649447</v>
      </c>
      <c r="AG66" s="112">
        <f t="shared" si="20"/>
        <v>927305.638818949</v>
      </c>
      <c r="AH66" s="113">
        <f t="shared" si="21"/>
        <v>26.1</v>
      </c>
      <c r="AI66" s="114">
        <f t="shared" si="22"/>
        <v>0.95199999999999996</v>
      </c>
      <c r="AJ66" s="115">
        <v>0</v>
      </c>
    </row>
    <row r="67" spans="2:36" s="36" customFormat="1" ht="12">
      <c r="B67" s="10">
        <v>62</v>
      </c>
      <c r="C67" s="51" t="s">
        <v>20</v>
      </c>
      <c r="D67" s="116">
        <v>12090</v>
      </c>
      <c r="E67" s="117">
        <v>176750</v>
      </c>
      <c r="F67" s="118">
        <v>7410</v>
      </c>
      <c r="G67" s="119">
        <v>118053</v>
      </c>
      <c r="H67" s="11">
        <f t="shared" si="23"/>
        <v>302213</v>
      </c>
      <c r="I67" s="116">
        <v>9434910350</v>
      </c>
      <c r="J67" s="116">
        <v>11552</v>
      </c>
      <c r="K67" s="12">
        <f t="shared" si="10"/>
        <v>780389.60711331677</v>
      </c>
      <c r="L67" s="12">
        <f t="shared" si="11"/>
        <v>31219.406014962955</v>
      </c>
      <c r="M67" s="12">
        <f t="shared" si="12"/>
        <v>816733.92918975069</v>
      </c>
      <c r="N67" s="13">
        <f t="shared" si="13"/>
        <v>24.996939619520266</v>
      </c>
      <c r="O67" s="14">
        <f t="shared" si="14"/>
        <v>0.95550041356492965</v>
      </c>
      <c r="R67" s="110" t="str">
        <f t="shared" si="24"/>
        <v>堺市南区</v>
      </c>
      <c r="S67" s="111">
        <f t="shared" si="25"/>
        <v>816381.06812349323</v>
      </c>
      <c r="T67" s="110" t="str">
        <f t="shared" si="26"/>
        <v>島本町</v>
      </c>
      <c r="U67" s="109">
        <f t="shared" si="27"/>
        <v>32447.631289295066</v>
      </c>
      <c r="V67" s="110" t="str">
        <f t="shared" si="28"/>
        <v>摂津市</v>
      </c>
      <c r="W67" s="109">
        <f t="shared" si="29"/>
        <v>875609.24021838035</v>
      </c>
      <c r="X67" s="110" t="str">
        <f t="shared" si="30"/>
        <v>阪南市</v>
      </c>
      <c r="Y67" s="135">
        <f t="shared" si="31"/>
        <v>23.359756097560975</v>
      </c>
      <c r="Z67" s="136">
        <f t="shared" si="16"/>
        <v>23.4</v>
      </c>
      <c r="AA67" s="137" t="str">
        <f t="shared" si="32"/>
        <v>住吉区</v>
      </c>
      <c r="AB67" s="138">
        <f t="shared" si="33"/>
        <v>0.89723421536357029</v>
      </c>
      <c r="AC67" s="139">
        <f t="shared" si="17"/>
        <v>0.89700000000000002</v>
      </c>
      <c r="AD67" s="37"/>
      <c r="AE67" s="112">
        <f t="shared" si="18"/>
        <v>882614.31964306522</v>
      </c>
      <c r="AF67" s="112">
        <f t="shared" si="19"/>
        <v>33813.295527649447</v>
      </c>
      <c r="AG67" s="112">
        <f t="shared" si="20"/>
        <v>927305.638818949</v>
      </c>
      <c r="AH67" s="113">
        <f t="shared" si="21"/>
        <v>26.1</v>
      </c>
      <c r="AI67" s="114">
        <f t="shared" si="22"/>
        <v>0.95199999999999996</v>
      </c>
      <c r="AJ67" s="115">
        <v>0</v>
      </c>
    </row>
    <row r="68" spans="2:36" s="36" customFormat="1" ht="12">
      <c r="B68" s="10">
        <v>63</v>
      </c>
      <c r="C68" s="51" t="s">
        <v>31</v>
      </c>
      <c r="D68" s="56">
        <v>8856</v>
      </c>
      <c r="E68" s="120">
        <v>131466</v>
      </c>
      <c r="F68" s="121">
        <v>6940</v>
      </c>
      <c r="G68" s="122">
        <v>67481</v>
      </c>
      <c r="H68" s="39">
        <f t="shared" si="23"/>
        <v>205887</v>
      </c>
      <c r="I68" s="56">
        <v>7459701530</v>
      </c>
      <c r="J68" s="56">
        <v>8440</v>
      </c>
      <c r="K68" s="18">
        <f t="shared" si="10"/>
        <v>842333.05442637764</v>
      </c>
      <c r="L68" s="18">
        <f t="shared" si="11"/>
        <v>36232.018194446471</v>
      </c>
      <c r="M68" s="18">
        <f t="shared" si="12"/>
        <v>883850.89218009484</v>
      </c>
      <c r="N68" s="19">
        <f t="shared" si="13"/>
        <v>23.24830623306233</v>
      </c>
      <c r="O68" s="20">
        <f t="shared" si="14"/>
        <v>0.95302619692863599</v>
      </c>
      <c r="R68" s="110" t="str">
        <f t="shared" si="24"/>
        <v>枚方市</v>
      </c>
      <c r="S68" s="111">
        <f t="shared" si="25"/>
        <v>815063.89365004387</v>
      </c>
      <c r="T68" s="110" t="str">
        <f t="shared" si="26"/>
        <v>高槻市</v>
      </c>
      <c r="U68" s="109">
        <f t="shared" si="27"/>
        <v>32166.233885710837</v>
      </c>
      <c r="V68" s="110" t="str">
        <f t="shared" si="28"/>
        <v>柏原市</v>
      </c>
      <c r="W68" s="109">
        <f t="shared" si="29"/>
        <v>874094.36016661825</v>
      </c>
      <c r="X68" s="110" t="str">
        <f t="shared" si="30"/>
        <v>大阪狭山市</v>
      </c>
      <c r="Y68" s="135">
        <f t="shared" si="31"/>
        <v>23.24830623306233</v>
      </c>
      <c r="Z68" s="136">
        <f t="shared" si="16"/>
        <v>23.2</v>
      </c>
      <c r="AA68" s="137" t="str">
        <f t="shared" si="32"/>
        <v>堺市中区</v>
      </c>
      <c r="AB68" s="138">
        <f t="shared" si="33"/>
        <v>0.89722543352601158</v>
      </c>
      <c r="AC68" s="139">
        <f t="shared" si="17"/>
        <v>0.89700000000000002</v>
      </c>
      <c r="AD68" s="37"/>
      <c r="AE68" s="112">
        <f t="shared" si="18"/>
        <v>882614.31964306522</v>
      </c>
      <c r="AF68" s="112">
        <f t="shared" si="19"/>
        <v>33813.295527649447</v>
      </c>
      <c r="AG68" s="112">
        <f t="shared" si="20"/>
        <v>927305.638818949</v>
      </c>
      <c r="AH68" s="113">
        <f t="shared" si="21"/>
        <v>26.1</v>
      </c>
      <c r="AI68" s="114">
        <f t="shared" si="22"/>
        <v>0.95199999999999996</v>
      </c>
      <c r="AJ68" s="115">
        <v>0</v>
      </c>
    </row>
    <row r="69" spans="2:36" s="36" customFormat="1" ht="12">
      <c r="B69" s="10">
        <v>64</v>
      </c>
      <c r="C69" s="51" t="s">
        <v>52</v>
      </c>
      <c r="D69" s="56">
        <v>9348</v>
      </c>
      <c r="E69" s="120">
        <v>135313</v>
      </c>
      <c r="F69" s="121">
        <v>7889</v>
      </c>
      <c r="G69" s="122">
        <v>75165</v>
      </c>
      <c r="H69" s="39">
        <f t="shared" si="23"/>
        <v>218367</v>
      </c>
      <c r="I69" s="56">
        <v>8589845640</v>
      </c>
      <c r="J69" s="56">
        <v>8808</v>
      </c>
      <c r="K69" s="40">
        <f t="shared" si="10"/>
        <v>918896.62387676514</v>
      </c>
      <c r="L69" s="40">
        <f t="shared" si="11"/>
        <v>39336.738792949487</v>
      </c>
      <c r="M69" s="40">
        <f t="shared" si="12"/>
        <v>975232.2479564033</v>
      </c>
      <c r="N69" s="19">
        <f t="shared" si="13"/>
        <v>23.359756097560975</v>
      </c>
      <c r="O69" s="20">
        <f t="shared" si="14"/>
        <v>0.94223363286264439</v>
      </c>
      <c r="R69" s="110" t="str">
        <f t="shared" si="24"/>
        <v>摂津市</v>
      </c>
      <c r="S69" s="111">
        <f t="shared" si="25"/>
        <v>814468.51883199322</v>
      </c>
      <c r="T69" s="110" t="str">
        <f t="shared" si="26"/>
        <v>羽曳野市</v>
      </c>
      <c r="U69" s="109">
        <f t="shared" si="27"/>
        <v>32086.634076348833</v>
      </c>
      <c r="V69" s="110" t="str">
        <f t="shared" si="28"/>
        <v>大東市</v>
      </c>
      <c r="W69" s="109">
        <f t="shared" si="29"/>
        <v>869053.2041249621</v>
      </c>
      <c r="X69" s="110" t="str">
        <f t="shared" si="30"/>
        <v>西区</v>
      </c>
      <c r="Y69" s="135">
        <f t="shared" si="31"/>
        <v>23.143933054393305</v>
      </c>
      <c r="Z69" s="136">
        <f t="shared" si="16"/>
        <v>23.1</v>
      </c>
      <c r="AA69" s="137" t="str">
        <f t="shared" si="32"/>
        <v>東淀川区</v>
      </c>
      <c r="AB69" s="138">
        <f t="shared" si="33"/>
        <v>0.89631469244755868</v>
      </c>
      <c r="AC69" s="139">
        <f t="shared" si="17"/>
        <v>0.89600000000000002</v>
      </c>
      <c r="AD69" s="37"/>
      <c r="AE69" s="112">
        <f t="shared" si="18"/>
        <v>882614.31964306522</v>
      </c>
      <c r="AF69" s="112">
        <f t="shared" si="19"/>
        <v>33813.295527649447</v>
      </c>
      <c r="AG69" s="112">
        <f t="shared" si="20"/>
        <v>927305.638818949</v>
      </c>
      <c r="AH69" s="113">
        <f t="shared" si="21"/>
        <v>26.1</v>
      </c>
      <c r="AI69" s="114">
        <f t="shared" si="22"/>
        <v>0.95199999999999996</v>
      </c>
      <c r="AJ69" s="115">
        <v>0</v>
      </c>
    </row>
    <row r="70" spans="2:36" s="36" customFormat="1" ht="12">
      <c r="B70" s="10">
        <v>65</v>
      </c>
      <c r="C70" s="51" t="s">
        <v>12</v>
      </c>
      <c r="D70" s="116">
        <v>4511</v>
      </c>
      <c r="E70" s="117">
        <v>69005</v>
      </c>
      <c r="F70" s="118">
        <v>3435</v>
      </c>
      <c r="G70" s="119">
        <v>47486</v>
      </c>
      <c r="H70" s="11">
        <f t="shared" ref="H70:H79" si="34">SUM(E70:G70)</f>
        <v>119926</v>
      </c>
      <c r="I70" s="116">
        <v>3891314630</v>
      </c>
      <c r="J70" s="116">
        <v>4312</v>
      </c>
      <c r="K70" s="12">
        <f t="shared" si="10"/>
        <v>862627.93837286637</v>
      </c>
      <c r="L70" s="12">
        <f t="shared" si="11"/>
        <v>32447.631289295066</v>
      </c>
      <c r="M70" s="12">
        <f t="shared" si="12"/>
        <v>902438.45779220783</v>
      </c>
      <c r="N70" s="13">
        <f t="shared" si="13"/>
        <v>26.585236089558855</v>
      </c>
      <c r="O70" s="14">
        <f t="shared" si="14"/>
        <v>0.95588561294613172</v>
      </c>
      <c r="R70" s="110" t="str">
        <f t="shared" ref="R70:R79" si="35">INDEX($C$6:$C$79,MATCH(S70,K$6:K$79,0))</f>
        <v>箕面市</v>
      </c>
      <c r="S70" s="111">
        <f t="shared" ref="S70:S79" si="36">LARGE(K$6:K$79,ROW(A65))</f>
        <v>810337.39004149381</v>
      </c>
      <c r="T70" s="110" t="str">
        <f t="shared" ref="T70:T79" si="37">INDEX($C$6:$C$79,MATCH(U70,L$6:L$79,0))</f>
        <v>箕面市</v>
      </c>
      <c r="U70" s="109">
        <f t="shared" ref="U70:U79" si="38">LARGE(L$6:L$79,ROW(A65))</f>
        <v>31440.281896482331</v>
      </c>
      <c r="V70" s="110" t="str">
        <f t="shared" ref="V70:V79" si="39">INDEX($C$6:$C$79,MATCH(W70,M$6:M$79,0))</f>
        <v>枚方市</v>
      </c>
      <c r="W70" s="109">
        <f t="shared" ref="W70:W79" si="40">LARGE(M$6:M$79,ROW(A65))</f>
        <v>866085.7478846981</v>
      </c>
      <c r="X70" s="110" t="str">
        <f t="shared" ref="X70:X79" si="41">INDEX($C$6:$C$79,MATCH(Y70,N$6:N$79,0))</f>
        <v>泉南市</v>
      </c>
      <c r="Y70" s="135">
        <f t="shared" ref="Y70:Y79" si="42">LARGE(N$6:N$79,ROW(A65))</f>
        <v>23.046116504854368</v>
      </c>
      <c r="Z70" s="136">
        <f t="shared" si="16"/>
        <v>23</v>
      </c>
      <c r="AA70" s="137" t="str">
        <f t="shared" ref="AA70:AA79" si="43">INDEX($C$6:$C$79,MATCH(AB70,O$6:O$79,0))</f>
        <v>中央区</v>
      </c>
      <c r="AB70" s="138">
        <f t="shared" ref="AB70:AB79" si="44">LARGE(O$6:O$79,ROW(A65))</f>
        <v>0.89491041002528304</v>
      </c>
      <c r="AC70" s="139">
        <f t="shared" si="17"/>
        <v>0.89500000000000002</v>
      </c>
      <c r="AD70" s="37"/>
      <c r="AE70" s="112">
        <f t="shared" si="18"/>
        <v>882614.31964306522</v>
      </c>
      <c r="AF70" s="112">
        <f t="shared" si="19"/>
        <v>33813.295527649447</v>
      </c>
      <c r="AG70" s="112">
        <f t="shared" si="20"/>
        <v>927305.638818949</v>
      </c>
      <c r="AH70" s="113">
        <f t="shared" si="21"/>
        <v>26.1</v>
      </c>
      <c r="AI70" s="114">
        <f t="shared" si="22"/>
        <v>0.95199999999999996</v>
      </c>
      <c r="AJ70" s="115">
        <v>0</v>
      </c>
    </row>
    <row r="71" spans="2:36" s="36" customFormat="1" ht="12">
      <c r="B71" s="10">
        <v>66</v>
      </c>
      <c r="C71" s="51" t="s">
        <v>6</v>
      </c>
      <c r="D71" s="116">
        <v>4569</v>
      </c>
      <c r="E71" s="117">
        <v>67214</v>
      </c>
      <c r="F71" s="118">
        <v>3072</v>
      </c>
      <c r="G71" s="119">
        <v>43891</v>
      </c>
      <c r="H71" s="11">
        <f t="shared" si="34"/>
        <v>114177</v>
      </c>
      <c r="I71" s="116">
        <v>3461409680</v>
      </c>
      <c r="J71" s="116">
        <v>4343</v>
      </c>
      <c r="K71" s="12">
        <f t="shared" ref="K71:K80" si="45">IFERROR(I71/D71,0)</f>
        <v>757585.83497483039</v>
      </c>
      <c r="L71" s="12">
        <f t="shared" ref="L71:L80" si="46">IFERROR(I71/H71,0)</f>
        <v>30316.17295952775</v>
      </c>
      <c r="M71" s="12">
        <f t="shared" ref="M71:M80" si="47">IFERROR(I71/J71,0)</f>
        <v>797008.90628597746</v>
      </c>
      <c r="N71" s="13">
        <f t="shared" ref="N71:N80" si="48">IFERROR(H71/D71,0)</f>
        <v>24.989494418910045</v>
      </c>
      <c r="O71" s="14">
        <f t="shared" ref="O71:O80" si="49">IFERROR(J71/D71,0)</f>
        <v>0.95053622236813307</v>
      </c>
      <c r="R71" s="110" t="str">
        <f t="shared" si="35"/>
        <v>大東市</v>
      </c>
      <c r="S71" s="111">
        <f t="shared" si="36"/>
        <v>806028.0223922584</v>
      </c>
      <c r="T71" s="110" t="str">
        <f t="shared" si="37"/>
        <v>藤井寺市</v>
      </c>
      <c r="U71" s="109">
        <f t="shared" si="38"/>
        <v>31418.796635640134</v>
      </c>
      <c r="V71" s="110" t="str">
        <f t="shared" si="39"/>
        <v>箕面市</v>
      </c>
      <c r="W71" s="109">
        <f t="shared" si="40"/>
        <v>862689.39149641083</v>
      </c>
      <c r="X71" s="110" t="str">
        <f t="shared" si="41"/>
        <v>堺市美原区</v>
      </c>
      <c r="Y71" s="135">
        <f t="shared" si="42"/>
        <v>22.957018673535092</v>
      </c>
      <c r="Z71" s="136">
        <f t="shared" ref="Z71:Z79" si="50">ROUND(Y71,1)</f>
        <v>23</v>
      </c>
      <c r="AA71" s="137" t="str">
        <f t="shared" si="43"/>
        <v>福島区</v>
      </c>
      <c r="AB71" s="138">
        <f t="shared" si="44"/>
        <v>0.89314326107445807</v>
      </c>
      <c r="AC71" s="139">
        <f t="shared" ref="AC71:AC79" si="51">ROUND(AB71,3)</f>
        <v>0.89300000000000002</v>
      </c>
      <c r="AD71" s="37"/>
      <c r="AE71" s="112">
        <f t="shared" ref="AE71:AE79" si="52">$K$80</f>
        <v>882614.31964306522</v>
      </c>
      <c r="AF71" s="112">
        <f t="shared" ref="AF71:AF79" si="53">$L$80</f>
        <v>33813.295527649447</v>
      </c>
      <c r="AG71" s="112">
        <f t="shared" ref="AG71:AG79" si="54">$M$80</f>
        <v>927305.638818949</v>
      </c>
      <c r="AH71" s="113">
        <f t="shared" ref="AH71:AH79" si="55">ROUND($N$80,1)</f>
        <v>26.1</v>
      </c>
      <c r="AI71" s="114">
        <f t="shared" ref="AI71:AI79" si="56">ROUND($O$80,3)</f>
        <v>0.95199999999999996</v>
      </c>
      <c r="AJ71" s="115">
        <v>0</v>
      </c>
    </row>
    <row r="72" spans="2:36" s="36" customFormat="1" ht="12">
      <c r="B72" s="10">
        <v>67</v>
      </c>
      <c r="C72" s="51" t="s">
        <v>7</v>
      </c>
      <c r="D72" s="116">
        <v>2082</v>
      </c>
      <c r="E72" s="117">
        <v>25942</v>
      </c>
      <c r="F72" s="118">
        <v>1867</v>
      </c>
      <c r="G72" s="119">
        <v>13850</v>
      </c>
      <c r="H72" s="11">
        <f t="shared" si="34"/>
        <v>41659</v>
      </c>
      <c r="I72" s="116">
        <v>1841991360</v>
      </c>
      <c r="J72" s="116">
        <v>1962</v>
      </c>
      <c r="K72" s="12">
        <f t="shared" si="45"/>
        <v>884722.07492795389</v>
      </c>
      <c r="L72" s="12">
        <f t="shared" si="46"/>
        <v>44215.928370820227</v>
      </c>
      <c r="M72" s="12">
        <f t="shared" si="47"/>
        <v>938833.51681957184</v>
      </c>
      <c r="N72" s="13">
        <f t="shared" si="48"/>
        <v>20.009125840537944</v>
      </c>
      <c r="O72" s="14">
        <f t="shared" si="49"/>
        <v>0.94236311239193082</v>
      </c>
      <c r="R72" s="110" t="str">
        <f t="shared" si="35"/>
        <v>藤井寺市</v>
      </c>
      <c r="S72" s="111">
        <f t="shared" si="36"/>
        <v>798952.61649444338</v>
      </c>
      <c r="T72" s="110" t="str">
        <f t="shared" si="37"/>
        <v>交野市</v>
      </c>
      <c r="U72" s="109">
        <f t="shared" si="38"/>
        <v>31219.406014962955</v>
      </c>
      <c r="V72" s="110" t="str">
        <f t="shared" si="39"/>
        <v>藤井寺市</v>
      </c>
      <c r="W72" s="109">
        <f t="shared" si="40"/>
        <v>855675.08248068485</v>
      </c>
      <c r="X72" s="110" t="str">
        <f t="shared" si="41"/>
        <v>岸和田市</v>
      </c>
      <c r="Y72" s="135">
        <f t="shared" si="42"/>
        <v>22.929540890520048</v>
      </c>
      <c r="Z72" s="136">
        <f t="shared" si="50"/>
        <v>22.9</v>
      </c>
      <c r="AA72" s="137" t="str">
        <f t="shared" si="43"/>
        <v>堺市堺区</v>
      </c>
      <c r="AB72" s="138">
        <f t="shared" si="44"/>
        <v>0.88940239773039265</v>
      </c>
      <c r="AC72" s="139">
        <f t="shared" si="51"/>
        <v>0.88900000000000001</v>
      </c>
      <c r="AD72" s="37"/>
      <c r="AE72" s="112">
        <f t="shared" si="52"/>
        <v>882614.31964306522</v>
      </c>
      <c r="AF72" s="112">
        <f t="shared" si="53"/>
        <v>33813.295527649447</v>
      </c>
      <c r="AG72" s="112">
        <f t="shared" si="54"/>
        <v>927305.638818949</v>
      </c>
      <c r="AH72" s="113">
        <f t="shared" si="55"/>
        <v>26.1</v>
      </c>
      <c r="AI72" s="114">
        <f t="shared" si="56"/>
        <v>0.95199999999999996</v>
      </c>
      <c r="AJ72" s="115">
        <v>0</v>
      </c>
    </row>
    <row r="73" spans="2:36" s="36" customFormat="1" ht="12">
      <c r="B73" s="10">
        <v>68</v>
      </c>
      <c r="C73" s="51" t="s">
        <v>53</v>
      </c>
      <c r="D73" s="116">
        <v>2824</v>
      </c>
      <c r="E73" s="117">
        <v>45042</v>
      </c>
      <c r="F73" s="118">
        <v>2263</v>
      </c>
      <c r="G73" s="119">
        <v>24098</v>
      </c>
      <c r="H73" s="11">
        <f t="shared" si="34"/>
        <v>71403</v>
      </c>
      <c r="I73" s="116">
        <v>2548839680</v>
      </c>
      <c r="J73" s="116">
        <v>2662</v>
      </c>
      <c r="K73" s="12">
        <f t="shared" si="45"/>
        <v>902563.62606232299</v>
      </c>
      <c r="L73" s="12">
        <f t="shared" si="46"/>
        <v>35696.534879486855</v>
      </c>
      <c r="M73" s="12">
        <f t="shared" si="47"/>
        <v>957490.48835462064</v>
      </c>
      <c r="N73" s="13">
        <f t="shared" si="48"/>
        <v>25.284348441926344</v>
      </c>
      <c r="O73" s="14">
        <f t="shared" si="49"/>
        <v>0.94263456090651554</v>
      </c>
      <c r="R73" s="110" t="str">
        <f t="shared" si="35"/>
        <v>羽曳野市</v>
      </c>
      <c r="S73" s="111">
        <f t="shared" si="36"/>
        <v>797440.76538377907</v>
      </c>
      <c r="T73" s="110" t="str">
        <f t="shared" si="37"/>
        <v>阿倍野区</v>
      </c>
      <c r="U73" s="109">
        <f t="shared" si="38"/>
        <v>31157.528833822216</v>
      </c>
      <c r="V73" s="110" t="str">
        <f t="shared" si="39"/>
        <v>羽曳野市</v>
      </c>
      <c r="W73" s="109">
        <f t="shared" si="40"/>
        <v>853386.87143688195</v>
      </c>
      <c r="X73" s="110" t="str">
        <f t="shared" si="41"/>
        <v>堺市中区</v>
      </c>
      <c r="Y73" s="135">
        <f t="shared" si="42"/>
        <v>22.920982658959538</v>
      </c>
      <c r="Z73" s="136">
        <f t="shared" si="50"/>
        <v>22.9</v>
      </c>
      <c r="AA73" s="137" t="str">
        <f t="shared" si="43"/>
        <v>東成区</v>
      </c>
      <c r="AB73" s="138">
        <f t="shared" si="44"/>
        <v>0.88224791702091476</v>
      </c>
      <c r="AC73" s="139">
        <f t="shared" si="51"/>
        <v>0.88200000000000001</v>
      </c>
      <c r="AD73" s="37"/>
      <c r="AE73" s="112">
        <f t="shared" si="52"/>
        <v>882614.31964306522</v>
      </c>
      <c r="AF73" s="112">
        <f t="shared" si="53"/>
        <v>33813.295527649447</v>
      </c>
      <c r="AG73" s="112">
        <f t="shared" si="54"/>
        <v>927305.638818949</v>
      </c>
      <c r="AH73" s="113">
        <f t="shared" si="55"/>
        <v>26.1</v>
      </c>
      <c r="AI73" s="114">
        <f t="shared" si="56"/>
        <v>0.95199999999999996</v>
      </c>
      <c r="AJ73" s="115">
        <v>0</v>
      </c>
    </row>
    <row r="74" spans="2:36" s="36" customFormat="1" ht="12">
      <c r="B74" s="10">
        <v>69</v>
      </c>
      <c r="C74" s="51" t="s">
        <v>54</v>
      </c>
      <c r="D74" s="116">
        <v>6225</v>
      </c>
      <c r="E74" s="117">
        <v>88573</v>
      </c>
      <c r="F74" s="118">
        <v>4975</v>
      </c>
      <c r="G74" s="119">
        <v>67570</v>
      </c>
      <c r="H74" s="11">
        <f t="shared" si="34"/>
        <v>161118</v>
      </c>
      <c r="I74" s="116">
        <v>5362251800</v>
      </c>
      <c r="J74" s="116">
        <v>5935</v>
      </c>
      <c r="K74" s="12">
        <f t="shared" si="45"/>
        <v>861405.91164658638</v>
      </c>
      <c r="L74" s="12">
        <f t="shared" si="46"/>
        <v>33281.519135043884</v>
      </c>
      <c r="M74" s="12">
        <f t="shared" si="47"/>
        <v>903496.51221566973</v>
      </c>
      <c r="N74" s="13">
        <f t="shared" si="48"/>
        <v>25.882409638554218</v>
      </c>
      <c r="O74" s="14">
        <f t="shared" si="49"/>
        <v>0.95341365461847394</v>
      </c>
      <c r="R74" s="110" t="str">
        <f t="shared" si="35"/>
        <v>八尾市</v>
      </c>
      <c r="S74" s="111">
        <f t="shared" si="36"/>
        <v>791431.06374212308</v>
      </c>
      <c r="T74" s="110" t="str">
        <f t="shared" si="37"/>
        <v>八尾市</v>
      </c>
      <c r="U74" s="109">
        <f t="shared" si="38"/>
        <v>30605.757494812256</v>
      </c>
      <c r="V74" s="110" t="str">
        <f t="shared" si="39"/>
        <v>松原市</v>
      </c>
      <c r="W74" s="109">
        <f t="shared" si="40"/>
        <v>842847.95302013424</v>
      </c>
      <c r="X74" s="110" t="str">
        <f t="shared" si="41"/>
        <v>河南町</v>
      </c>
      <c r="Y74" s="135">
        <f t="shared" si="42"/>
        <v>22.365391365391364</v>
      </c>
      <c r="Z74" s="136">
        <f t="shared" si="50"/>
        <v>22.4</v>
      </c>
      <c r="AA74" s="137" t="str">
        <f t="shared" si="43"/>
        <v>阿倍野区</v>
      </c>
      <c r="AB74" s="138">
        <f t="shared" si="44"/>
        <v>0.87864814028274985</v>
      </c>
      <c r="AC74" s="139">
        <f t="shared" si="51"/>
        <v>0.879</v>
      </c>
      <c r="AD74" s="37"/>
      <c r="AE74" s="112">
        <f t="shared" si="52"/>
        <v>882614.31964306522</v>
      </c>
      <c r="AF74" s="112">
        <f t="shared" si="53"/>
        <v>33813.295527649447</v>
      </c>
      <c r="AG74" s="112">
        <f t="shared" si="54"/>
        <v>927305.638818949</v>
      </c>
      <c r="AH74" s="113">
        <f t="shared" si="55"/>
        <v>26.1</v>
      </c>
      <c r="AI74" s="114">
        <f t="shared" si="56"/>
        <v>0.95199999999999996</v>
      </c>
      <c r="AJ74" s="115">
        <v>0</v>
      </c>
    </row>
    <row r="75" spans="2:36" s="36" customFormat="1" ht="12">
      <c r="B75" s="10">
        <v>70</v>
      </c>
      <c r="C75" s="51" t="s">
        <v>55</v>
      </c>
      <c r="D75" s="116">
        <v>1186</v>
      </c>
      <c r="E75" s="117">
        <v>18310</v>
      </c>
      <c r="F75" s="118">
        <v>997</v>
      </c>
      <c r="G75" s="119">
        <v>10372</v>
      </c>
      <c r="H75" s="11">
        <f t="shared" si="34"/>
        <v>29679</v>
      </c>
      <c r="I75" s="116">
        <v>1082442700</v>
      </c>
      <c r="J75" s="116">
        <v>1122</v>
      </c>
      <c r="K75" s="12">
        <f t="shared" si="45"/>
        <v>912683.55817875208</v>
      </c>
      <c r="L75" s="12">
        <f t="shared" si="46"/>
        <v>36471.670204521717</v>
      </c>
      <c r="M75" s="12">
        <f t="shared" si="47"/>
        <v>964743.93939393945</v>
      </c>
      <c r="N75" s="13">
        <f t="shared" si="48"/>
        <v>25.024451939291737</v>
      </c>
      <c r="O75" s="14">
        <f t="shared" si="49"/>
        <v>0.94603709949409776</v>
      </c>
      <c r="R75" s="110" t="str">
        <f t="shared" si="35"/>
        <v>松原市</v>
      </c>
      <c r="S75" s="111">
        <f t="shared" si="36"/>
        <v>789602.16916167666</v>
      </c>
      <c r="T75" s="110" t="str">
        <f t="shared" si="37"/>
        <v>吹田市</v>
      </c>
      <c r="U75" s="109">
        <f t="shared" si="38"/>
        <v>30535.791568281675</v>
      </c>
      <c r="V75" s="110" t="str">
        <f t="shared" si="39"/>
        <v>八尾市</v>
      </c>
      <c r="W75" s="109">
        <f t="shared" si="40"/>
        <v>837529.7055579779</v>
      </c>
      <c r="X75" s="110" t="str">
        <f t="shared" si="41"/>
        <v>大東市</v>
      </c>
      <c r="Y75" s="135">
        <f t="shared" si="42"/>
        <v>22.278384156633283</v>
      </c>
      <c r="Z75" s="136">
        <f t="shared" si="50"/>
        <v>22.3</v>
      </c>
      <c r="AA75" s="137" t="str">
        <f t="shared" si="43"/>
        <v>都島区</v>
      </c>
      <c r="AB75" s="138">
        <f t="shared" si="44"/>
        <v>0.87664119872413027</v>
      </c>
      <c r="AC75" s="139">
        <f t="shared" si="51"/>
        <v>0.877</v>
      </c>
      <c r="AD75" s="37"/>
      <c r="AE75" s="112">
        <f t="shared" si="52"/>
        <v>882614.31964306522</v>
      </c>
      <c r="AF75" s="112">
        <f t="shared" si="53"/>
        <v>33813.295527649447</v>
      </c>
      <c r="AG75" s="112">
        <f t="shared" si="54"/>
        <v>927305.638818949</v>
      </c>
      <c r="AH75" s="113">
        <f t="shared" si="55"/>
        <v>26.1</v>
      </c>
      <c r="AI75" s="114">
        <f t="shared" si="56"/>
        <v>0.95199999999999996</v>
      </c>
      <c r="AJ75" s="115">
        <v>0</v>
      </c>
    </row>
    <row r="76" spans="2:36" s="36" customFormat="1" ht="12">
      <c r="B76" s="10">
        <v>71</v>
      </c>
      <c r="C76" s="51" t="s">
        <v>56</v>
      </c>
      <c r="D76" s="56">
        <v>3467</v>
      </c>
      <c r="E76" s="120">
        <v>50964</v>
      </c>
      <c r="F76" s="121">
        <v>3277</v>
      </c>
      <c r="G76" s="122">
        <v>31668</v>
      </c>
      <c r="H76" s="39">
        <f t="shared" si="34"/>
        <v>85909</v>
      </c>
      <c r="I76" s="56">
        <v>3436293190</v>
      </c>
      <c r="J76" s="56">
        <v>3261</v>
      </c>
      <c r="K76" s="18">
        <f t="shared" si="45"/>
        <v>991143.11796942598</v>
      </c>
      <c r="L76" s="18">
        <f t="shared" si="46"/>
        <v>39999.222316637373</v>
      </c>
      <c r="M76" s="18">
        <f t="shared" si="47"/>
        <v>1053754.428089543</v>
      </c>
      <c r="N76" s="19">
        <f t="shared" si="48"/>
        <v>24.779059705797518</v>
      </c>
      <c r="O76" s="20">
        <f t="shared" si="49"/>
        <v>0.94058263628497263</v>
      </c>
      <c r="R76" s="110" t="str">
        <f t="shared" si="35"/>
        <v>河南町</v>
      </c>
      <c r="S76" s="111">
        <f t="shared" si="36"/>
        <v>784347.33239733241</v>
      </c>
      <c r="T76" s="110" t="str">
        <f t="shared" si="37"/>
        <v>豊中市</v>
      </c>
      <c r="U76" s="109">
        <f t="shared" si="38"/>
        <v>30408.971023302158</v>
      </c>
      <c r="V76" s="110" t="str">
        <f t="shared" si="39"/>
        <v>河南町</v>
      </c>
      <c r="W76" s="109">
        <f t="shared" si="40"/>
        <v>824577.69372693729</v>
      </c>
      <c r="X76" s="110" t="str">
        <f t="shared" si="41"/>
        <v>富田林市</v>
      </c>
      <c r="Y76" s="135">
        <f t="shared" si="42"/>
        <v>22.225094473958048</v>
      </c>
      <c r="Z76" s="136">
        <f t="shared" si="50"/>
        <v>22.2</v>
      </c>
      <c r="AA76" s="137" t="str">
        <f t="shared" si="43"/>
        <v>西成区</v>
      </c>
      <c r="AB76" s="138">
        <f t="shared" si="44"/>
        <v>0.86806311207834608</v>
      </c>
      <c r="AC76" s="139">
        <f t="shared" si="51"/>
        <v>0.86799999999999999</v>
      </c>
      <c r="AD76" s="37"/>
      <c r="AE76" s="112">
        <f t="shared" si="52"/>
        <v>882614.31964306522</v>
      </c>
      <c r="AF76" s="112">
        <f t="shared" si="53"/>
        <v>33813.295527649447</v>
      </c>
      <c r="AG76" s="112">
        <f t="shared" si="54"/>
        <v>927305.638818949</v>
      </c>
      <c r="AH76" s="113">
        <f t="shared" si="55"/>
        <v>26.1</v>
      </c>
      <c r="AI76" s="114">
        <f t="shared" si="56"/>
        <v>0.95199999999999996</v>
      </c>
      <c r="AJ76" s="115">
        <v>0</v>
      </c>
    </row>
    <row r="77" spans="2:36" s="36" customFormat="1" ht="12">
      <c r="B77" s="10">
        <v>72</v>
      </c>
      <c r="C77" s="51" t="s">
        <v>32</v>
      </c>
      <c r="D77" s="56">
        <v>2051</v>
      </c>
      <c r="E77" s="120">
        <v>29093</v>
      </c>
      <c r="F77" s="121">
        <v>1329</v>
      </c>
      <c r="G77" s="122">
        <v>12453</v>
      </c>
      <c r="H77" s="39">
        <f t="shared" si="34"/>
        <v>42875</v>
      </c>
      <c r="I77" s="56">
        <v>1537205970</v>
      </c>
      <c r="J77" s="56">
        <v>1950</v>
      </c>
      <c r="K77" s="40">
        <f t="shared" si="45"/>
        <v>749490.96538274013</v>
      </c>
      <c r="L77" s="40">
        <f t="shared" si="46"/>
        <v>35853.200466472306</v>
      </c>
      <c r="M77" s="40">
        <f t="shared" si="47"/>
        <v>788310.75384615385</v>
      </c>
      <c r="N77" s="19">
        <f t="shared" si="48"/>
        <v>20.904436860068259</v>
      </c>
      <c r="O77" s="20">
        <f t="shared" si="49"/>
        <v>0.95075572891272553</v>
      </c>
      <c r="R77" s="110" t="str">
        <f t="shared" si="35"/>
        <v>交野市</v>
      </c>
      <c r="S77" s="111">
        <f t="shared" si="36"/>
        <v>780389.60711331677</v>
      </c>
      <c r="T77" s="110" t="str">
        <f t="shared" si="37"/>
        <v>豊能町</v>
      </c>
      <c r="U77" s="109">
        <f t="shared" si="38"/>
        <v>30316.17295952775</v>
      </c>
      <c r="V77" s="110" t="str">
        <f t="shared" si="39"/>
        <v>交野市</v>
      </c>
      <c r="W77" s="109">
        <f t="shared" si="40"/>
        <v>816733.92918975069</v>
      </c>
      <c r="X77" s="110" t="str">
        <f t="shared" si="41"/>
        <v>太子町</v>
      </c>
      <c r="Y77" s="135">
        <f t="shared" si="42"/>
        <v>20.904436860068259</v>
      </c>
      <c r="Z77" s="136">
        <f t="shared" si="50"/>
        <v>20.9</v>
      </c>
      <c r="AA77" s="137" t="str">
        <f t="shared" si="43"/>
        <v>西区</v>
      </c>
      <c r="AB77" s="138">
        <f t="shared" si="44"/>
        <v>0.8624028690974298</v>
      </c>
      <c r="AC77" s="139">
        <f t="shared" si="51"/>
        <v>0.86199999999999999</v>
      </c>
      <c r="AD77" s="37"/>
      <c r="AE77" s="112">
        <f t="shared" si="52"/>
        <v>882614.31964306522</v>
      </c>
      <c r="AF77" s="112">
        <f t="shared" si="53"/>
        <v>33813.295527649447</v>
      </c>
      <c r="AG77" s="112">
        <f t="shared" si="54"/>
        <v>927305.638818949</v>
      </c>
      <c r="AH77" s="113">
        <f t="shared" si="55"/>
        <v>26.1</v>
      </c>
      <c r="AI77" s="114">
        <f t="shared" si="56"/>
        <v>0.95199999999999996</v>
      </c>
      <c r="AJ77" s="115">
        <v>0</v>
      </c>
    </row>
    <row r="78" spans="2:36" s="36" customFormat="1" ht="12">
      <c r="B78" s="10">
        <v>73</v>
      </c>
      <c r="C78" s="51" t="s">
        <v>33</v>
      </c>
      <c r="D78" s="56">
        <v>2849</v>
      </c>
      <c r="E78" s="120">
        <v>40161</v>
      </c>
      <c r="F78" s="121">
        <v>1943</v>
      </c>
      <c r="G78" s="122">
        <v>21615</v>
      </c>
      <c r="H78" s="39">
        <f t="shared" si="34"/>
        <v>63719</v>
      </c>
      <c r="I78" s="56">
        <v>2234605550</v>
      </c>
      <c r="J78" s="56">
        <v>2710</v>
      </c>
      <c r="K78" s="40">
        <f t="shared" si="45"/>
        <v>784347.33239733241</v>
      </c>
      <c r="L78" s="40">
        <f t="shared" si="46"/>
        <v>35069.689574538206</v>
      </c>
      <c r="M78" s="40">
        <f t="shared" si="47"/>
        <v>824577.69372693729</v>
      </c>
      <c r="N78" s="19">
        <f t="shared" si="48"/>
        <v>22.365391365391364</v>
      </c>
      <c r="O78" s="20">
        <f t="shared" si="49"/>
        <v>0.95121095121095123</v>
      </c>
      <c r="R78" s="110" t="str">
        <f t="shared" si="35"/>
        <v>豊能町</v>
      </c>
      <c r="S78" s="111">
        <f t="shared" si="36"/>
        <v>757585.83497483039</v>
      </c>
      <c r="T78" s="110" t="str">
        <f t="shared" si="37"/>
        <v>松原市</v>
      </c>
      <c r="U78" s="109">
        <f t="shared" si="38"/>
        <v>30050.720273319104</v>
      </c>
      <c r="V78" s="110" t="str">
        <f t="shared" si="39"/>
        <v>豊能町</v>
      </c>
      <c r="W78" s="109">
        <f t="shared" si="40"/>
        <v>797008.90628597746</v>
      </c>
      <c r="X78" s="110" t="str">
        <f t="shared" si="41"/>
        <v>千早赤阪村</v>
      </c>
      <c r="Y78" s="135">
        <f t="shared" si="42"/>
        <v>20.649572649572651</v>
      </c>
      <c r="Z78" s="136">
        <f t="shared" si="50"/>
        <v>20.6</v>
      </c>
      <c r="AA78" s="137" t="str">
        <f t="shared" si="43"/>
        <v>天王寺区</v>
      </c>
      <c r="AB78" s="138">
        <f t="shared" si="44"/>
        <v>0.85325334563913247</v>
      </c>
      <c r="AC78" s="139">
        <f t="shared" si="51"/>
        <v>0.85299999999999998</v>
      </c>
      <c r="AD78" s="37"/>
      <c r="AE78" s="112">
        <f t="shared" si="52"/>
        <v>882614.31964306522</v>
      </c>
      <c r="AF78" s="112">
        <f t="shared" si="53"/>
        <v>33813.295527649447</v>
      </c>
      <c r="AG78" s="112">
        <f t="shared" si="54"/>
        <v>927305.638818949</v>
      </c>
      <c r="AH78" s="113">
        <f t="shared" si="55"/>
        <v>26.1</v>
      </c>
      <c r="AI78" s="114">
        <f t="shared" si="56"/>
        <v>0.95199999999999996</v>
      </c>
      <c r="AJ78" s="115">
        <v>0</v>
      </c>
    </row>
    <row r="79" spans="2:36" s="36" customFormat="1" ht="12.75" thickBot="1">
      <c r="B79" s="10">
        <v>74</v>
      </c>
      <c r="C79" s="51" t="s">
        <v>34</v>
      </c>
      <c r="D79" s="56">
        <v>1287</v>
      </c>
      <c r="E79" s="120">
        <v>17736</v>
      </c>
      <c r="F79" s="121">
        <v>1110</v>
      </c>
      <c r="G79" s="122">
        <v>7730</v>
      </c>
      <c r="H79" s="39">
        <f t="shared" si="34"/>
        <v>26576</v>
      </c>
      <c r="I79" s="56">
        <v>1178735800</v>
      </c>
      <c r="J79" s="56">
        <v>1214</v>
      </c>
      <c r="K79" s="40">
        <f t="shared" si="45"/>
        <v>915878.6324786325</v>
      </c>
      <c r="L79" s="40">
        <f t="shared" si="46"/>
        <v>44353.394039735096</v>
      </c>
      <c r="M79" s="40">
        <f t="shared" si="47"/>
        <v>970952.05930807244</v>
      </c>
      <c r="N79" s="19">
        <f t="shared" si="48"/>
        <v>20.649572649572651</v>
      </c>
      <c r="O79" s="20">
        <f t="shared" si="49"/>
        <v>0.94327894327894324</v>
      </c>
      <c r="R79" s="110" t="str">
        <f t="shared" si="35"/>
        <v>太子町</v>
      </c>
      <c r="S79" s="111">
        <f t="shared" si="36"/>
        <v>749490.96538274013</v>
      </c>
      <c r="T79" s="110" t="str">
        <f t="shared" si="37"/>
        <v>柏原市</v>
      </c>
      <c r="U79" s="109">
        <f t="shared" si="38"/>
        <v>29169.161998170315</v>
      </c>
      <c r="V79" s="110" t="str">
        <f t="shared" si="39"/>
        <v>太子町</v>
      </c>
      <c r="W79" s="109">
        <f t="shared" si="40"/>
        <v>788310.75384615385</v>
      </c>
      <c r="X79" s="110" t="str">
        <f t="shared" si="41"/>
        <v>能勢町</v>
      </c>
      <c r="Y79" s="135">
        <f t="shared" si="42"/>
        <v>20.009125840537944</v>
      </c>
      <c r="Z79" s="136">
        <f t="shared" si="50"/>
        <v>20</v>
      </c>
      <c r="AA79" s="137" t="str">
        <f t="shared" si="43"/>
        <v>浪速区</v>
      </c>
      <c r="AB79" s="138">
        <f t="shared" si="44"/>
        <v>0.83605381165919279</v>
      </c>
      <c r="AC79" s="139">
        <f t="shared" si="51"/>
        <v>0.83599999999999997</v>
      </c>
      <c r="AD79" s="37"/>
      <c r="AE79" s="112">
        <f t="shared" si="52"/>
        <v>882614.31964306522</v>
      </c>
      <c r="AF79" s="112">
        <f t="shared" si="53"/>
        <v>33813.295527649447</v>
      </c>
      <c r="AG79" s="112">
        <f t="shared" si="54"/>
        <v>927305.638818949</v>
      </c>
      <c r="AH79" s="113">
        <f t="shared" si="55"/>
        <v>26.1</v>
      </c>
      <c r="AI79" s="114">
        <f t="shared" si="56"/>
        <v>0.95199999999999996</v>
      </c>
      <c r="AJ79" s="115">
        <v>999</v>
      </c>
    </row>
    <row r="80" spans="2:36" s="36" customFormat="1" ht="12.75" thickTop="1">
      <c r="B80" s="151" t="s">
        <v>0</v>
      </c>
      <c r="C80" s="152"/>
      <c r="D80" s="99">
        <f>医療費!C13</f>
        <v>1252666</v>
      </c>
      <c r="E80" s="100">
        <f>医療費!D13</f>
        <v>19449936</v>
      </c>
      <c r="F80" s="101">
        <f>医療費!E13</f>
        <v>951034</v>
      </c>
      <c r="G80" s="102">
        <f>医療費!F13</f>
        <v>12296847</v>
      </c>
      <c r="H80" s="103">
        <f>医療費!G13</f>
        <v>32697817</v>
      </c>
      <c r="I80" s="103">
        <f>医療費!H13</f>
        <v>1105620949330</v>
      </c>
      <c r="J80" s="104">
        <f>医療費!I13</f>
        <v>1192294</v>
      </c>
      <c r="K80" s="54">
        <f t="shared" si="45"/>
        <v>882614.31964306522</v>
      </c>
      <c r="L80" s="28">
        <f t="shared" si="46"/>
        <v>33813.295527649447</v>
      </c>
      <c r="M80" s="32">
        <f t="shared" si="47"/>
        <v>927305.638818949</v>
      </c>
      <c r="N80" s="24">
        <f t="shared" si="48"/>
        <v>26.102582013082497</v>
      </c>
      <c r="O80" s="25">
        <f t="shared" si="49"/>
        <v>0.95180518989100049</v>
      </c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41"/>
      <c r="AF80" s="41"/>
      <c r="AG80" s="41"/>
      <c r="AH80" s="42"/>
      <c r="AI80" s="43"/>
      <c r="AJ80" s="44"/>
    </row>
    <row r="88" spans="9:9">
      <c r="I88" s="45"/>
    </row>
  </sheetData>
  <mergeCells count="24">
    <mergeCell ref="AJ4:AJ5"/>
    <mergeCell ref="AG4:AG5"/>
    <mergeCell ref="AH4:AH5"/>
    <mergeCell ref="AI4:AI5"/>
    <mergeCell ref="AE4:AE5"/>
    <mergeCell ref="AF4:AF5"/>
    <mergeCell ref="M4:M5"/>
    <mergeCell ref="N4:N5"/>
    <mergeCell ref="O4:O5"/>
    <mergeCell ref="B80:C80"/>
    <mergeCell ref="E4:H4"/>
    <mergeCell ref="B3:B5"/>
    <mergeCell ref="C3:C5"/>
    <mergeCell ref="D4:D5"/>
    <mergeCell ref="E3:H3"/>
    <mergeCell ref="I4:I5"/>
    <mergeCell ref="J4:J5"/>
    <mergeCell ref="K4:K5"/>
    <mergeCell ref="L4:L5"/>
    <mergeCell ref="R4:S5"/>
    <mergeCell ref="T4:U5"/>
    <mergeCell ref="V4:W5"/>
    <mergeCell ref="X4:Z5"/>
    <mergeCell ref="AA4:AC5"/>
  </mergeCells>
  <phoneticPr fontId="4"/>
  <pageMargins left="0.70866141732283472" right="0.43307086614173229" top="0.74803149606299213" bottom="0.74803149606299213" header="0.31496062992125984" footer="0.31496062992125984"/>
  <pageSetup paperSize="9" scale="72" fitToHeight="0" orientation="portrait" r:id="rId1"/>
  <headerFooter>
    <oddHeader>&amp;R&amp;"ＭＳ 明朝,標準"&amp;12 2-1.医療費の状況</oddHeader>
  </headerFooter>
  <ignoredErrors>
    <ignoredError sqref="H6:H79" formulaRange="1"/>
    <ignoredError sqref="S8:S79 U8:U79 W8:W79 Y8:Y79 AB8:AB79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134</v>
      </c>
    </row>
    <row r="2" spans="1:1" ht="16.5" customHeight="1">
      <c r="A2" s="2" t="s">
        <v>135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6" width="8.875" style="81" customWidth="1"/>
    <col min="17" max="17" width="2" style="3" customWidth="1"/>
    <col min="18" max="16384" width="9" style="3"/>
  </cols>
  <sheetData>
    <row r="1" spans="1:16">
      <c r="A1" s="81" t="s">
        <v>159</v>
      </c>
    </row>
    <row r="2" spans="1:16">
      <c r="A2" s="81" t="s">
        <v>165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6">
        <v>942760</v>
      </c>
      <c r="E5" s="72" t="s">
        <v>174</v>
      </c>
      <c r="F5" s="106">
        <v>991200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894320</v>
      </c>
      <c r="E7" s="72" t="s">
        <v>174</v>
      </c>
      <c r="F7" s="106">
        <v>942760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845880</v>
      </c>
      <c r="E9" s="72" t="s">
        <v>174</v>
      </c>
      <c r="F9" s="106">
        <v>894320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797440</v>
      </c>
      <c r="E11" s="72" t="s">
        <v>174</v>
      </c>
      <c r="F11" s="106">
        <v>845880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749000</v>
      </c>
      <c r="E13" s="72" t="s">
        <v>174</v>
      </c>
      <c r="F13" s="106">
        <v>797440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132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6" width="8.875" style="81" customWidth="1"/>
    <col min="17" max="17" width="2" style="3" customWidth="1"/>
    <col min="18" max="16384" width="9" style="3"/>
  </cols>
  <sheetData>
    <row r="1" spans="1:16">
      <c r="A1" s="81" t="s">
        <v>161</v>
      </c>
    </row>
    <row r="2" spans="1:16">
      <c r="A2" s="81" t="s">
        <v>165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6">
        <v>41340</v>
      </c>
      <c r="E5" s="72" t="s">
        <v>174</v>
      </c>
      <c r="F5" s="106">
        <v>44400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38280</v>
      </c>
      <c r="E7" s="72" t="s">
        <v>174</v>
      </c>
      <c r="F7" s="106">
        <v>41340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35220</v>
      </c>
      <c r="E9" s="72" t="s">
        <v>174</v>
      </c>
      <c r="F9" s="106">
        <v>38280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32160</v>
      </c>
      <c r="E11" s="72" t="s">
        <v>174</v>
      </c>
      <c r="F11" s="106">
        <v>35220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29100</v>
      </c>
      <c r="E13" s="72" t="s">
        <v>174</v>
      </c>
      <c r="F13" s="106">
        <v>32160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118</v>
      </c>
    </row>
    <row r="2" spans="1:1" ht="16.5" customHeight="1">
      <c r="A2" s="2" t="s">
        <v>117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6" width="8.875" style="81" customWidth="1"/>
    <col min="17" max="17" width="2" style="3" customWidth="1"/>
    <col min="18" max="16384" width="9" style="3"/>
  </cols>
  <sheetData>
    <row r="1" spans="1:16">
      <c r="A1" s="81" t="s">
        <v>162</v>
      </c>
    </row>
    <row r="2" spans="1:16">
      <c r="A2" s="81" t="s">
        <v>165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8">
        <v>1004880</v>
      </c>
      <c r="E5" s="72" t="s">
        <v>174</v>
      </c>
      <c r="F5" s="108">
        <v>1059100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950660</v>
      </c>
      <c r="E7" s="72" t="s">
        <v>174</v>
      </c>
      <c r="F7" s="108">
        <v>1004880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896440</v>
      </c>
      <c r="E9" s="72" t="s">
        <v>174</v>
      </c>
      <c r="F9" s="106">
        <v>950660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842220</v>
      </c>
      <c r="E11" s="72" t="s">
        <v>174</v>
      </c>
      <c r="F11" s="106">
        <v>896440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788000</v>
      </c>
      <c r="E13" s="72" t="s">
        <v>174</v>
      </c>
      <c r="F13" s="106">
        <v>842220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14"/>
  <sheetViews>
    <sheetView showGridLines="0" zoomScaleNormal="100" zoomScaleSheetLayoutView="100" workbookViewId="0"/>
  </sheetViews>
  <sheetFormatPr defaultColWidth="9" defaultRowHeight="13.5"/>
  <cols>
    <col min="1" max="1" width="4.5" style="3" customWidth="1"/>
    <col min="2" max="2" width="3.625" style="3" customWidth="1"/>
    <col min="3" max="3" width="11.625" style="3" customWidth="1"/>
    <col min="4" max="15" width="8.625" style="3" customWidth="1"/>
    <col min="16" max="17" width="9" style="3"/>
    <col min="18" max="18" width="11.375" style="3" bestFit="1" customWidth="1"/>
    <col min="19" max="19" width="10" style="3" customWidth="1"/>
    <col min="20" max="20" width="11.375" style="3" bestFit="1" customWidth="1"/>
    <col min="21" max="21" width="9.25" style="3" bestFit="1" customWidth="1"/>
    <col min="22" max="22" width="11.375" style="3" bestFit="1" customWidth="1"/>
    <col min="23" max="23" width="10" style="3" bestFit="1" customWidth="1"/>
    <col min="24" max="24" width="11.375" style="3" bestFit="1" customWidth="1"/>
    <col min="25" max="25" width="9.125" style="3" bestFit="1" customWidth="1"/>
    <col min="26" max="26" width="9.125" style="3" customWidth="1"/>
    <col min="27" max="27" width="11.375" style="3" bestFit="1" customWidth="1"/>
    <col min="28" max="28" width="9.125" style="3" bestFit="1" customWidth="1"/>
    <col min="29" max="29" width="9.125" style="3" customWidth="1"/>
    <col min="30" max="30" width="9" style="3"/>
    <col min="31" max="31" width="9.5" style="3" bestFit="1" customWidth="1"/>
    <col min="32" max="32" width="9.125" style="3" bestFit="1" customWidth="1"/>
    <col min="33" max="33" width="9.5" style="3" bestFit="1" customWidth="1"/>
    <col min="34" max="36" width="9.125" style="3" bestFit="1" customWidth="1"/>
    <col min="37" max="16384" width="9" style="3"/>
  </cols>
  <sheetData>
    <row r="1" spans="1:36" ht="16.5" customHeight="1">
      <c r="A1" s="2" t="s">
        <v>126</v>
      </c>
    </row>
    <row r="2" spans="1:36" ht="16.5" customHeight="1">
      <c r="A2" s="4" t="s">
        <v>127</v>
      </c>
    </row>
    <row r="3" spans="1:36" ht="16.5" customHeight="1">
      <c r="B3" s="147"/>
      <c r="C3" s="147" t="s">
        <v>111</v>
      </c>
      <c r="D3" s="5" t="s">
        <v>66</v>
      </c>
      <c r="E3" s="147" t="s">
        <v>67</v>
      </c>
      <c r="F3" s="147"/>
      <c r="G3" s="147"/>
      <c r="H3" s="147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3" t="s">
        <v>149</v>
      </c>
    </row>
    <row r="4" spans="1:36" ht="26.25" customHeight="1">
      <c r="B4" s="147"/>
      <c r="C4" s="147"/>
      <c r="D4" s="142" t="s">
        <v>75</v>
      </c>
      <c r="E4" s="148" t="s">
        <v>76</v>
      </c>
      <c r="F4" s="149"/>
      <c r="G4" s="149"/>
      <c r="H4" s="150"/>
      <c r="I4" s="142" t="s">
        <v>77</v>
      </c>
      <c r="J4" s="142" t="s">
        <v>141</v>
      </c>
      <c r="K4" s="140" t="s">
        <v>142</v>
      </c>
      <c r="L4" s="140" t="s">
        <v>116</v>
      </c>
      <c r="M4" s="140" t="s">
        <v>143</v>
      </c>
      <c r="N4" s="140" t="s">
        <v>115</v>
      </c>
      <c r="O4" s="140" t="s">
        <v>170</v>
      </c>
      <c r="R4" s="153" t="s">
        <v>114</v>
      </c>
      <c r="S4" s="154"/>
      <c r="T4" s="157" t="s">
        <v>113</v>
      </c>
      <c r="U4" s="158"/>
      <c r="V4" s="153" t="s">
        <v>112</v>
      </c>
      <c r="W4" s="154"/>
      <c r="X4" s="163" t="s">
        <v>88</v>
      </c>
      <c r="Y4" s="163"/>
      <c r="Z4" s="163"/>
      <c r="AA4" s="163" t="s">
        <v>173</v>
      </c>
      <c r="AB4" s="163"/>
      <c r="AC4" s="163"/>
      <c r="AD4" s="35"/>
      <c r="AE4" s="166" t="s">
        <v>78</v>
      </c>
      <c r="AF4" s="166" t="s">
        <v>79</v>
      </c>
      <c r="AG4" s="166" t="s">
        <v>80</v>
      </c>
      <c r="AH4" s="166" t="s">
        <v>86</v>
      </c>
      <c r="AI4" s="167" t="s">
        <v>173</v>
      </c>
      <c r="AJ4" s="164"/>
    </row>
    <row r="5" spans="1:36" ht="26.25" customHeight="1">
      <c r="B5" s="147"/>
      <c r="C5" s="147"/>
      <c r="D5" s="143"/>
      <c r="E5" s="6" t="s">
        <v>81</v>
      </c>
      <c r="F5" s="7" t="s">
        <v>82</v>
      </c>
      <c r="G5" s="8" t="s">
        <v>83</v>
      </c>
      <c r="H5" s="9" t="s">
        <v>84</v>
      </c>
      <c r="I5" s="143"/>
      <c r="J5" s="143"/>
      <c r="K5" s="141"/>
      <c r="L5" s="141"/>
      <c r="M5" s="141"/>
      <c r="N5" s="141"/>
      <c r="O5" s="141"/>
      <c r="R5" s="155"/>
      <c r="S5" s="156"/>
      <c r="T5" s="159"/>
      <c r="U5" s="160"/>
      <c r="V5" s="161"/>
      <c r="W5" s="162"/>
      <c r="X5" s="163"/>
      <c r="Y5" s="163"/>
      <c r="Z5" s="163"/>
      <c r="AA5" s="163"/>
      <c r="AB5" s="163"/>
      <c r="AC5" s="163"/>
      <c r="AD5" s="35"/>
      <c r="AE5" s="166"/>
      <c r="AF5" s="166"/>
      <c r="AG5" s="166"/>
      <c r="AH5" s="166"/>
      <c r="AI5" s="168"/>
      <c r="AJ5" s="165"/>
    </row>
    <row r="6" spans="1:36">
      <c r="B6" s="10">
        <v>1</v>
      </c>
      <c r="C6" s="33" t="s">
        <v>1</v>
      </c>
      <c r="D6" s="116">
        <v>146860</v>
      </c>
      <c r="E6" s="117">
        <v>2347816</v>
      </c>
      <c r="F6" s="118">
        <v>101294</v>
      </c>
      <c r="G6" s="119">
        <v>1511549</v>
      </c>
      <c r="H6" s="11">
        <f t="shared" ref="H6:H13" si="0">SUM(E6:G6)</f>
        <v>3960659</v>
      </c>
      <c r="I6" s="116">
        <v>122569851440</v>
      </c>
      <c r="J6" s="116">
        <v>138549</v>
      </c>
      <c r="K6" s="12">
        <f>IFERROR(I6/D6,0)</f>
        <v>834603.3735530437</v>
      </c>
      <c r="L6" s="12">
        <f>IFERROR(I6/H6,0)</f>
        <v>30946.832696276047</v>
      </c>
      <c r="M6" s="12">
        <f>IFERROR(I6/J6,0)</f>
        <v>884667.88962749636</v>
      </c>
      <c r="N6" s="13">
        <f>IFERROR(H6/D6,0)</f>
        <v>26.968943211221571</v>
      </c>
      <c r="O6" s="14">
        <f>IFERROR(J6/D6,0)</f>
        <v>0.9434086885469154</v>
      </c>
      <c r="R6" s="15" t="str">
        <f t="shared" ref="R6:R13" si="1">INDEX($C$6:$C$13,MATCH(S6,K$6:K$13,0))</f>
        <v>泉州医療圏</v>
      </c>
      <c r="S6" s="16">
        <f t="shared" ref="S6:S13" si="2">LARGE(K$6:K$13,ROW(A1))</f>
        <v>917936.29510987306</v>
      </c>
      <c r="T6" s="15" t="str">
        <f t="shared" ref="T6:T13" si="3">INDEX($C$6:$C$13,MATCH(U6,L$6:L$13,0))</f>
        <v>泉州医療圏</v>
      </c>
      <c r="U6" s="16">
        <f t="shared" ref="U6:U13" si="4">LARGE(L$6:L$13,ROW(A1))</f>
        <v>37240.817260710959</v>
      </c>
      <c r="V6" s="15" t="str">
        <f t="shared" ref="V6:V13" si="5">INDEX($C$6:$C$13,MATCH(W6,M$6:M$13,0))</f>
        <v>大阪市医療圏</v>
      </c>
      <c r="W6" s="16">
        <f t="shared" ref="W6:W13" si="6">LARGE(M$6:M$13,ROW(A1))</f>
        <v>989046.21982991544</v>
      </c>
      <c r="X6" s="15" t="str">
        <f t="shared" ref="X6:X13" si="7">INDEX($C$6:$C$13,MATCH(Y6,N$6:N$13,0))</f>
        <v>豊能医療圏</v>
      </c>
      <c r="Y6" s="17">
        <f>LARGE(N$6:N$13,ROW(A1))</f>
        <v>26.968943211221571</v>
      </c>
      <c r="Z6" s="129">
        <f>ROUND(Y6,1)</f>
        <v>27</v>
      </c>
      <c r="AA6" s="130" t="str">
        <f t="shared" ref="AA6:AA13" si="8">INDEX($C$6:$C$13,MATCH(AB6,O$6:O$13,0))</f>
        <v>泉州医療圏</v>
      </c>
      <c r="AB6" s="131">
        <f t="shared" ref="AB6:AB13" si="9">LARGE(O$6:O$13,ROW(A1))</f>
        <v>0.95047972763850197</v>
      </c>
      <c r="AC6" s="133">
        <f>ROUND(AB6,3)</f>
        <v>0.95</v>
      </c>
      <c r="AE6" s="47">
        <f>$K$14</f>
        <v>882614.31964306522</v>
      </c>
      <c r="AF6" s="47">
        <f>$L$14</f>
        <v>33813.295527649447</v>
      </c>
      <c r="AG6" s="47">
        <f>$M$14</f>
        <v>927305.638818949</v>
      </c>
      <c r="AH6" s="48">
        <f>ROUND($N$14,1)</f>
        <v>26.1</v>
      </c>
      <c r="AI6" s="49">
        <f>ROUND($O$14,3)</f>
        <v>0.95199999999999996</v>
      </c>
      <c r="AJ6" s="50">
        <v>0</v>
      </c>
    </row>
    <row r="7" spans="1:36">
      <c r="B7" s="10">
        <v>2</v>
      </c>
      <c r="C7" s="33" t="s">
        <v>8</v>
      </c>
      <c r="D7" s="116">
        <v>109325</v>
      </c>
      <c r="E7" s="117">
        <v>1633549</v>
      </c>
      <c r="F7" s="118">
        <v>83128</v>
      </c>
      <c r="G7" s="119">
        <v>1143082</v>
      </c>
      <c r="H7" s="11">
        <f t="shared" si="0"/>
        <v>2859759</v>
      </c>
      <c r="I7" s="116">
        <v>94910074100</v>
      </c>
      <c r="J7" s="116">
        <v>103747</v>
      </c>
      <c r="K7" s="12">
        <f t="shared" ref="K7:K13" si="10">IFERROR(I7/D7,0)</f>
        <v>868146.11571003892</v>
      </c>
      <c r="L7" s="12">
        <f t="shared" ref="L7:L14" si="11">IFERROR(I7/H7,0)</f>
        <v>33188.137217157113</v>
      </c>
      <c r="M7" s="12">
        <f t="shared" ref="M7:M14" si="12">IFERROR(I7/J7,0)</f>
        <v>914822.34763414843</v>
      </c>
      <c r="N7" s="13">
        <f t="shared" ref="N7:N14" si="13">IFERROR(H7/D7,0)</f>
        <v>26.158326091927737</v>
      </c>
      <c r="O7" s="14">
        <f t="shared" ref="O7:O9" si="14">IFERROR(J7/D7,0)</f>
        <v>0.94897781843128293</v>
      </c>
      <c r="R7" s="15" t="str">
        <f t="shared" si="1"/>
        <v>大阪市医療圏</v>
      </c>
      <c r="S7" s="16">
        <f t="shared" si="2"/>
        <v>914091.42398767883</v>
      </c>
      <c r="T7" s="15" t="str">
        <f t="shared" si="3"/>
        <v>堺市医療圏</v>
      </c>
      <c r="U7" s="16">
        <f t="shared" si="4"/>
        <v>35485.841255951236</v>
      </c>
      <c r="V7" s="15" t="str">
        <f t="shared" si="5"/>
        <v>泉州医療圏</v>
      </c>
      <c r="W7" s="16">
        <f t="shared" si="6"/>
        <v>965761.04509931616</v>
      </c>
      <c r="X7" s="15" t="str">
        <f t="shared" si="7"/>
        <v>大阪市医療圏</v>
      </c>
      <c r="Y7" s="17">
        <f t="shared" ref="Y7:Y13" si="15">LARGE(N$6:N$13,ROW(A2))</f>
        <v>26.547145858502436</v>
      </c>
      <c r="Z7" s="129">
        <f t="shared" ref="Z7:Z12" si="16">ROUND(Y7,1)</f>
        <v>26.5</v>
      </c>
      <c r="AA7" s="15" t="str">
        <f t="shared" si="8"/>
        <v>南河内医療圏</v>
      </c>
      <c r="AB7" s="132">
        <f t="shared" si="9"/>
        <v>0.94919863047685205</v>
      </c>
      <c r="AC7" s="133">
        <f t="shared" ref="AC7:AC13" si="17">ROUND(AB7,3)</f>
        <v>0.94899999999999995</v>
      </c>
      <c r="AE7" s="47">
        <f t="shared" ref="AE7:AE13" si="18">$K$14</f>
        <v>882614.31964306522</v>
      </c>
      <c r="AF7" s="47">
        <f t="shared" ref="AF7:AF13" si="19">$L$14</f>
        <v>33813.295527649447</v>
      </c>
      <c r="AG7" s="47">
        <f t="shared" ref="AG7:AG13" si="20">$M$14</f>
        <v>927305.638818949</v>
      </c>
      <c r="AH7" s="48">
        <f t="shared" ref="AH7:AH13" si="21">ROUND($N$14,1)</f>
        <v>26.1</v>
      </c>
      <c r="AI7" s="49">
        <f t="shared" ref="AI7:AI13" si="22">ROUND($O$14,3)</f>
        <v>0.95199999999999996</v>
      </c>
      <c r="AJ7" s="50">
        <v>0</v>
      </c>
    </row>
    <row r="8" spans="1:36">
      <c r="B8" s="10">
        <v>3</v>
      </c>
      <c r="C8" s="34" t="s">
        <v>13</v>
      </c>
      <c r="D8" s="116">
        <v>174606</v>
      </c>
      <c r="E8" s="117">
        <v>2567509</v>
      </c>
      <c r="F8" s="118">
        <v>121288</v>
      </c>
      <c r="G8" s="119">
        <v>1638787</v>
      </c>
      <c r="H8" s="11">
        <f t="shared" si="0"/>
        <v>4327584</v>
      </c>
      <c r="I8" s="116">
        <v>144732850310</v>
      </c>
      <c r="J8" s="116">
        <v>164930</v>
      </c>
      <c r="K8" s="12">
        <f t="shared" si="10"/>
        <v>828911.0930323127</v>
      </c>
      <c r="L8" s="12">
        <f t="shared" si="11"/>
        <v>33444.261349981884</v>
      </c>
      <c r="M8" s="12">
        <f t="shared" si="12"/>
        <v>877541.07991269021</v>
      </c>
      <c r="N8" s="13">
        <f t="shared" si="13"/>
        <v>24.784852754200887</v>
      </c>
      <c r="O8" s="14">
        <f>IFERROR(J8/D8,0)</f>
        <v>0.94458380582568757</v>
      </c>
      <c r="R8" s="15" t="str">
        <f t="shared" si="1"/>
        <v>堺市医療圏</v>
      </c>
      <c r="S8" s="16">
        <f t="shared" si="2"/>
        <v>873821.72489082965</v>
      </c>
      <c r="T8" s="15" t="str">
        <f t="shared" si="3"/>
        <v>大阪市医療圏</v>
      </c>
      <c r="U8" s="16">
        <f t="shared" si="4"/>
        <v>34432.757060206401</v>
      </c>
      <c r="V8" s="15" t="str">
        <f t="shared" si="5"/>
        <v>堺市医療圏</v>
      </c>
      <c r="W8" s="16">
        <f t="shared" si="6"/>
        <v>942719.99871514842</v>
      </c>
      <c r="X8" s="15" t="str">
        <f t="shared" si="7"/>
        <v>三島医療圏</v>
      </c>
      <c r="Y8" s="17">
        <f t="shared" si="15"/>
        <v>26.158326091927737</v>
      </c>
      <c r="Z8" s="129">
        <f t="shared" si="16"/>
        <v>26.2</v>
      </c>
      <c r="AA8" s="15" t="str">
        <f t="shared" si="8"/>
        <v>三島医療圏</v>
      </c>
      <c r="AB8" s="132">
        <f t="shared" si="9"/>
        <v>0.94897781843128293</v>
      </c>
      <c r="AC8" s="133">
        <f t="shared" si="17"/>
        <v>0.94899999999999995</v>
      </c>
      <c r="AE8" s="47">
        <f t="shared" si="18"/>
        <v>882614.31964306522</v>
      </c>
      <c r="AF8" s="47">
        <f t="shared" si="19"/>
        <v>33813.295527649447</v>
      </c>
      <c r="AG8" s="47">
        <f t="shared" si="20"/>
        <v>927305.638818949</v>
      </c>
      <c r="AH8" s="48">
        <f t="shared" si="21"/>
        <v>26.1</v>
      </c>
      <c r="AI8" s="49">
        <f t="shared" si="22"/>
        <v>0.95199999999999996</v>
      </c>
      <c r="AJ8" s="50">
        <v>0</v>
      </c>
    </row>
    <row r="9" spans="1:36">
      <c r="B9" s="10">
        <v>4</v>
      </c>
      <c r="C9" s="34" t="s">
        <v>21</v>
      </c>
      <c r="D9" s="116">
        <v>125135</v>
      </c>
      <c r="E9" s="117">
        <v>1935700</v>
      </c>
      <c r="F9" s="118">
        <v>84101</v>
      </c>
      <c r="G9" s="119">
        <v>1221685</v>
      </c>
      <c r="H9" s="11">
        <f t="shared" si="0"/>
        <v>3241486</v>
      </c>
      <c r="I9" s="116">
        <v>103551609960</v>
      </c>
      <c r="J9" s="116">
        <v>118616</v>
      </c>
      <c r="K9" s="12">
        <f t="shared" si="10"/>
        <v>827519.15898829268</v>
      </c>
      <c r="L9" s="12">
        <f t="shared" si="11"/>
        <v>31945.721795497499</v>
      </c>
      <c r="M9" s="12">
        <f t="shared" si="12"/>
        <v>872998.66763337154</v>
      </c>
      <c r="N9" s="13">
        <f t="shared" si="13"/>
        <v>25.903911775282694</v>
      </c>
      <c r="O9" s="14">
        <f t="shared" si="14"/>
        <v>0.9479042633955328</v>
      </c>
      <c r="R9" s="15" t="str">
        <f t="shared" si="1"/>
        <v>三島医療圏</v>
      </c>
      <c r="S9" s="16">
        <f t="shared" si="2"/>
        <v>868146.11571003892</v>
      </c>
      <c r="T9" s="15" t="str">
        <f t="shared" si="3"/>
        <v>北河内医療圏</v>
      </c>
      <c r="U9" s="16">
        <f t="shared" si="4"/>
        <v>33444.261349981884</v>
      </c>
      <c r="V9" s="15" t="str">
        <f t="shared" si="5"/>
        <v>三島医療圏</v>
      </c>
      <c r="W9" s="16">
        <f t="shared" si="6"/>
        <v>914822.34763414843</v>
      </c>
      <c r="X9" s="15" t="str">
        <f t="shared" si="7"/>
        <v>中河内医療圏</v>
      </c>
      <c r="Y9" s="17">
        <f t="shared" si="15"/>
        <v>25.903911775282694</v>
      </c>
      <c r="Z9" s="129">
        <f t="shared" si="16"/>
        <v>25.9</v>
      </c>
      <c r="AA9" s="15" t="str">
        <f t="shared" si="8"/>
        <v>中河内医療圏</v>
      </c>
      <c r="AB9" s="132">
        <f t="shared" si="9"/>
        <v>0.9479042633955328</v>
      </c>
      <c r="AC9" s="133">
        <f t="shared" si="17"/>
        <v>0.94799999999999995</v>
      </c>
      <c r="AE9" s="47">
        <f t="shared" si="18"/>
        <v>882614.31964306522</v>
      </c>
      <c r="AF9" s="47">
        <f t="shared" si="19"/>
        <v>33813.295527649447</v>
      </c>
      <c r="AG9" s="47">
        <f t="shared" si="20"/>
        <v>927305.638818949</v>
      </c>
      <c r="AH9" s="48">
        <f t="shared" si="21"/>
        <v>26.1</v>
      </c>
      <c r="AI9" s="49">
        <f t="shared" si="22"/>
        <v>0.95199999999999996</v>
      </c>
      <c r="AJ9" s="50">
        <v>0</v>
      </c>
    </row>
    <row r="10" spans="1:36">
      <c r="B10" s="10">
        <v>5</v>
      </c>
      <c r="C10" s="34" t="s">
        <v>25</v>
      </c>
      <c r="D10" s="116">
        <v>100765</v>
      </c>
      <c r="E10" s="117">
        <v>1501885</v>
      </c>
      <c r="F10" s="118">
        <v>74687</v>
      </c>
      <c r="G10" s="119">
        <v>929970</v>
      </c>
      <c r="H10" s="11">
        <f t="shared" si="0"/>
        <v>2506542</v>
      </c>
      <c r="I10" s="116">
        <v>83546037310</v>
      </c>
      <c r="J10" s="116">
        <v>95646</v>
      </c>
      <c r="K10" s="12">
        <f t="shared" si="10"/>
        <v>829117.62328189355</v>
      </c>
      <c r="L10" s="12">
        <f t="shared" si="11"/>
        <v>33331.193855917831</v>
      </c>
      <c r="M10" s="12">
        <f t="shared" si="12"/>
        <v>873492.2245572214</v>
      </c>
      <c r="N10" s="13">
        <f t="shared" si="13"/>
        <v>24.875125291519872</v>
      </c>
      <c r="O10" s="14">
        <f>IFERROR(J10/D10,0)</f>
        <v>0.94919863047685205</v>
      </c>
      <c r="R10" s="15" t="str">
        <f t="shared" si="1"/>
        <v>豊能医療圏</v>
      </c>
      <c r="S10" s="16">
        <f t="shared" si="2"/>
        <v>834603.3735530437</v>
      </c>
      <c r="T10" s="15" t="str">
        <f t="shared" si="3"/>
        <v>南河内医療圏</v>
      </c>
      <c r="U10" s="16">
        <f t="shared" si="4"/>
        <v>33331.193855917831</v>
      </c>
      <c r="V10" s="15" t="str">
        <f t="shared" si="5"/>
        <v>豊能医療圏</v>
      </c>
      <c r="W10" s="16">
        <f t="shared" si="6"/>
        <v>884667.88962749636</v>
      </c>
      <c r="X10" s="15" t="str">
        <f t="shared" si="7"/>
        <v>南河内医療圏</v>
      </c>
      <c r="Y10" s="17">
        <f t="shared" si="15"/>
        <v>24.875125291519872</v>
      </c>
      <c r="Z10" s="129">
        <f t="shared" si="16"/>
        <v>24.9</v>
      </c>
      <c r="AA10" s="15" t="str">
        <f t="shared" si="8"/>
        <v>北河内医療圏</v>
      </c>
      <c r="AB10" s="132">
        <f t="shared" si="9"/>
        <v>0.94458380582568757</v>
      </c>
      <c r="AC10" s="133">
        <f t="shared" si="17"/>
        <v>0.94499999999999995</v>
      </c>
      <c r="AE10" s="47">
        <f t="shared" si="18"/>
        <v>882614.31964306522</v>
      </c>
      <c r="AF10" s="47">
        <f t="shared" si="19"/>
        <v>33813.295527649447</v>
      </c>
      <c r="AG10" s="47">
        <f t="shared" si="20"/>
        <v>927305.638818949</v>
      </c>
      <c r="AH10" s="48">
        <f t="shared" si="21"/>
        <v>26.1</v>
      </c>
      <c r="AI10" s="49">
        <f t="shared" si="22"/>
        <v>0.95199999999999996</v>
      </c>
      <c r="AJ10" s="50">
        <v>0</v>
      </c>
    </row>
    <row r="11" spans="1:36">
      <c r="B11" s="10">
        <v>6</v>
      </c>
      <c r="C11" s="34" t="s">
        <v>35</v>
      </c>
      <c r="D11" s="116">
        <v>125950</v>
      </c>
      <c r="E11" s="117">
        <v>1891401</v>
      </c>
      <c r="F11" s="118">
        <v>100079</v>
      </c>
      <c r="G11" s="119">
        <v>1109978</v>
      </c>
      <c r="H11" s="11">
        <f t="shared" si="0"/>
        <v>3101458</v>
      </c>
      <c r="I11" s="116">
        <v>110057846250</v>
      </c>
      <c r="J11" s="116">
        <v>116745</v>
      </c>
      <c r="K11" s="12">
        <f t="shared" si="10"/>
        <v>873821.72489082965</v>
      </c>
      <c r="L11" s="12">
        <f t="shared" si="11"/>
        <v>35485.841255951236</v>
      </c>
      <c r="M11" s="12">
        <f t="shared" si="12"/>
        <v>942719.99871514842</v>
      </c>
      <c r="N11" s="13">
        <f t="shared" si="13"/>
        <v>24.624517665740374</v>
      </c>
      <c r="O11" s="14">
        <f>IFERROR(J11/D11,0)</f>
        <v>0.9269154426359667</v>
      </c>
      <c r="R11" s="15" t="str">
        <f t="shared" si="1"/>
        <v>南河内医療圏</v>
      </c>
      <c r="S11" s="16">
        <f t="shared" si="2"/>
        <v>829117.62328189355</v>
      </c>
      <c r="T11" s="15" t="str">
        <f t="shared" si="3"/>
        <v>三島医療圏</v>
      </c>
      <c r="U11" s="16">
        <f t="shared" si="4"/>
        <v>33188.137217157113</v>
      </c>
      <c r="V11" s="15" t="str">
        <f t="shared" si="5"/>
        <v>北河内医療圏</v>
      </c>
      <c r="W11" s="16">
        <f t="shared" si="6"/>
        <v>877541.07991269021</v>
      </c>
      <c r="X11" s="15" t="str">
        <f t="shared" si="7"/>
        <v>北河内医療圏</v>
      </c>
      <c r="Y11" s="17">
        <f t="shared" si="15"/>
        <v>24.784852754200887</v>
      </c>
      <c r="Z11" s="129">
        <f t="shared" si="16"/>
        <v>24.8</v>
      </c>
      <c r="AA11" s="15" t="str">
        <f t="shared" si="8"/>
        <v>豊能医療圏</v>
      </c>
      <c r="AB11" s="132">
        <f t="shared" si="9"/>
        <v>0.9434086885469154</v>
      </c>
      <c r="AC11" s="133">
        <f t="shared" si="17"/>
        <v>0.94299999999999995</v>
      </c>
      <c r="AE11" s="47">
        <f t="shared" si="18"/>
        <v>882614.31964306522</v>
      </c>
      <c r="AF11" s="47">
        <f t="shared" si="19"/>
        <v>33813.295527649447</v>
      </c>
      <c r="AG11" s="47">
        <f t="shared" si="20"/>
        <v>927305.638818949</v>
      </c>
      <c r="AH11" s="48">
        <f t="shared" si="21"/>
        <v>26.1</v>
      </c>
      <c r="AI11" s="49">
        <f t="shared" si="22"/>
        <v>0.95199999999999996</v>
      </c>
      <c r="AJ11" s="50">
        <v>0</v>
      </c>
    </row>
    <row r="12" spans="1:36">
      <c r="B12" s="10">
        <v>7</v>
      </c>
      <c r="C12" s="34" t="s">
        <v>44</v>
      </c>
      <c r="D12" s="56">
        <v>129240</v>
      </c>
      <c r="E12" s="120">
        <v>1910239</v>
      </c>
      <c r="F12" s="121">
        <v>112105</v>
      </c>
      <c r="G12" s="122">
        <v>1163249</v>
      </c>
      <c r="H12" s="11">
        <f t="shared" si="0"/>
        <v>3185593</v>
      </c>
      <c r="I12" s="56">
        <v>118634086780</v>
      </c>
      <c r="J12" s="56">
        <v>122840</v>
      </c>
      <c r="K12" s="18">
        <f t="shared" si="10"/>
        <v>917936.29510987306</v>
      </c>
      <c r="L12" s="18">
        <f t="shared" si="11"/>
        <v>37240.817260710959</v>
      </c>
      <c r="M12" s="18">
        <f t="shared" si="12"/>
        <v>965761.04509931616</v>
      </c>
      <c r="N12" s="19">
        <f t="shared" si="13"/>
        <v>24.648661405137727</v>
      </c>
      <c r="O12" s="20">
        <f>IFERROR(J12/D12,0)</f>
        <v>0.95047972763850197</v>
      </c>
      <c r="R12" s="15" t="str">
        <f t="shared" si="1"/>
        <v>北河内医療圏</v>
      </c>
      <c r="S12" s="16">
        <f t="shared" si="2"/>
        <v>828911.0930323127</v>
      </c>
      <c r="T12" s="15" t="str">
        <f t="shared" si="3"/>
        <v>中河内医療圏</v>
      </c>
      <c r="U12" s="16">
        <f t="shared" si="4"/>
        <v>31945.721795497499</v>
      </c>
      <c r="V12" s="15" t="str">
        <f t="shared" si="5"/>
        <v>南河内医療圏</v>
      </c>
      <c r="W12" s="16">
        <f t="shared" si="6"/>
        <v>873492.2245572214</v>
      </c>
      <c r="X12" s="15" t="str">
        <f t="shared" si="7"/>
        <v>泉州医療圏</v>
      </c>
      <c r="Y12" s="17">
        <f t="shared" si="15"/>
        <v>24.648661405137727</v>
      </c>
      <c r="Z12" s="129">
        <f t="shared" si="16"/>
        <v>24.6</v>
      </c>
      <c r="AA12" s="15" t="str">
        <f t="shared" si="8"/>
        <v>堺市医療圏</v>
      </c>
      <c r="AB12" s="132">
        <f t="shared" si="9"/>
        <v>0.9269154426359667</v>
      </c>
      <c r="AC12" s="133">
        <f t="shared" si="17"/>
        <v>0.92700000000000005</v>
      </c>
      <c r="AE12" s="47">
        <f t="shared" si="18"/>
        <v>882614.31964306522</v>
      </c>
      <c r="AF12" s="47">
        <f t="shared" si="19"/>
        <v>33813.295527649447</v>
      </c>
      <c r="AG12" s="47">
        <f t="shared" si="20"/>
        <v>927305.638818949</v>
      </c>
      <c r="AH12" s="48">
        <f t="shared" si="21"/>
        <v>26.1</v>
      </c>
      <c r="AI12" s="49">
        <f t="shared" si="22"/>
        <v>0.95199999999999996</v>
      </c>
      <c r="AJ12" s="50">
        <v>0</v>
      </c>
    </row>
    <row r="13" spans="1:36" ht="14.25" thickBot="1">
      <c r="B13" s="10">
        <v>8</v>
      </c>
      <c r="C13" s="34" t="s">
        <v>57</v>
      </c>
      <c r="D13" s="123">
        <v>358409</v>
      </c>
      <c r="E13" s="124">
        <v>5661837</v>
      </c>
      <c r="F13" s="125">
        <v>274352</v>
      </c>
      <c r="G13" s="126">
        <v>3578547</v>
      </c>
      <c r="H13" s="11">
        <f t="shared" si="0"/>
        <v>9514736</v>
      </c>
      <c r="I13" s="123">
        <v>327618593180</v>
      </c>
      <c r="J13" s="123">
        <v>331247</v>
      </c>
      <c r="K13" s="21">
        <f t="shared" si="10"/>
        <v>914091.42398767883</v>
      </c>
      <c r="L13" s="21">
        <f t="shared" si="11"/>
        <v>34432.757060206401</v>
      </c>
      <c r="M13" s="21">
        <f t="shared" si="12"/>
        <v>989046.21982991544</v>
      </c>
      <c r="N13" s="22">
        <f t="shared" si="13"/>
        <v>26.547145858502436</v>
      </c>
      <c r="O13" s="23">
        <f>IFERROR(J13/D13,0)</f>
        <v>0.92421507272417824</v>
      </c>
      <c r="R13" s="15" t="str">
        <f t="shared" si="1"/>
        <v>中河内医療圏</v>
      </c>
      <c r="S13" s="16">
        <f t="shared" si="2"/>
        <v>827519.15898829268</v>
      </c>
      <c r="T13" s="15" t="str">
        <f t="shared" si="3"/>
        <v>豊能医療圏</v>
      </c>
      <c r="U13" s="16">
        <f t="shared" si="4"/>
        <v>30946.832696276047</v>
      </c>
      <c r="V13" s="15" t="str">
        <f t="shared" si="5"/>
        <v>中河内医療圏</v>
      </c>
      <c r="W13" s="16">
        <f t="shared" si="6"/>
        <v>872998.66763337154</v>
      </c>
      <c r="X13" s="15" t="str">
        <f t="shared" si="7"/>
        <v>堺市医療圏</v>
      </c>
      <c r="Y13" s="17">
        <f t="shared" si="15"/>
        <v>24.624517665740374</v>
      </c>
      <c r="Z13" s="129">
        <f>ROUND(Y13,1)</f>
        <v>24.6</v>
      </c>
      <c r="AA13" s="15" t="str">
        <f t="shared" si="8"/>
        <v>大阪市医療圏</v>
      </c>
      <c r="AB13" s="132">
        <f t="shared" si="9"/>
        <v>0.92421507272417824</v>
      </c>
      <c r="AC13" s="133">
        <f t="shared" si="17"/>
        <v>0.92400000000000004</v>
      </c>
      <c r="AE13" s="47">
        <f t="shared" si="18"/>
        <v>882614.31964306522</v>
      </c>
      <c r="AF13" s="47">
        <f t="shared" si="19"/>
        <v>33813.295527649447</v>
      </c>
      <c r="AG13" s="47">
        <f t="shared" si="20"/>
        <v>927305.638818949</v>
      </c>
      <c r="AH13" s="48">
        <f t="shared" si="21"/>
        <v>26.1</v>
      </c>
      <c r="AI13" s="49">
        <f t="shared" si="22"/>
        <v>0.95199999999999996</v>
      </c>
      <c r="AJ13" s="50">
        <v>999</v>
      </c>
    </row>
    <row r="14" spans="1:36" ht="14.25" thickTop="1">
      <c r="B14" s="151" t="s">
        <v>0</v>
      </c>
      <c r="C14" s="152"/>
      <c r="D14" s="52">
        <f>医療費!C13</f>
        <v>1252666</v>
      </c>
      <c r="E14" s="30">
        <f>SUM(E6:E13)</f>
        <v>19449936</v>
      </c>
      <c r="F14" s="53">
        <f>SUM(F6:F13)</f>
        <v>951034</v>
      </c>
      <c r="G14" s="31">
        <f>SUM(G6:G13)</f>
        <v>12296847</v>
      </c>
      <c r="H14" s="54">
        <f>SUM(H6:H13)</f>
        <v>32697817</v>
      </c>
      <c r="I14" s="54">
        <f>SUM(I6:I13)</f>
        <v>1105620949330</v>
      </c>
      <c r="J14" s="55">
        <f>医療費!I13</f>
        <v>1192294</v>
      </c>
      <c r="K14" s="54">
        <f>IFERROR(I14/D14,0)</f>
        <v>882614.31964306522</v>
      </c>
      <c r="L14" s="28">
        <f t="shared" si="11"/>
        <v>33813.295527649447</v>
      </c>
      <c r="M14" s="32">
        <f t="shared" si="12"/>
        <v>927305.638818949</v>
      </c>
      <c r="N14" s="24">
        <f t="shared" si="13"/>
        <v>26.102582013082497</v>
      </c>
      <c r="O14" s="25">
        <f>IFERROR(J14/D14,0)</f>
        <v>0.95180518989100049</v>
      </c>
    </row>
  </sheetData>
  <mergeCells count="24">
    <mergeCell ref="AJ4:AJ5"/>
    <mergeCell ref="AE4:AE5"/>
    <mergeCell ref="AF4:AF5"/>
    <mergeCell ref="AG4:AG5"/>
    <mergeCell ref="AH4:AH5"/>
    <mergeCell ref="AI4:AI5"/>
    <mergeCell ref="R4:S5"/>
    <mergeCell ref="T4:U5"/>
    <mergeCell ref="V4:W5"/>
    <mergeCell ref="X4:Z5"/>
    <mergeCell ref="AA4:AC5"/>
    <mergeCell ref="N4:N5"/>
    <mergeCell ref="O4:O5"/>
    <mergeCell ref="B3:B5"/>
    <mergeCell ref="C3:C5"/>
    <mergeCell ref="E3:H3"/>
    <mergeCell ref="D4:D5"/>
    <mergeCell ref="E4:H4"/>
    <mergeCell ref="I4:I5"/>
    <mergeCell ref="B14:C14"/>
    <mergeCell ref="J4:J5"/>
    <mergeCell ref="K4:K5"/>
    <mergeCell ref="L4:L5"/>
    <mergeCell ref="M4:M5"/>
  </mergeCells>
  <phoneticPr fontId="4"/>
  <pageMargins left="0.70866141732283472" right="0.43307086614173229" top="0.74803149606299213" bottom="0.74803149606299213" header="0.31496062992125984" footer="0.31496062992125984"/>
  <pageSetup paperSize="9" scale="74" fitToHeight="0" orientation="portrait" r:id="rId1"/>
  <headerFooter>
    <oddHeader>&amp;R&amp;"ＭＳ 明朝,標準"&amp;12 2-1.医療費の状況</oddHeader>
  </headerFooter>
  <ignoredErrors>
    <ignoredError sqref="H6:H13" formulaRange="1"/>
    <ignoredError sqref="S8:S13 U8:U13 W8:W13 Y8:Y13 AB8:AB13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139</v>
      </c>
    </row>
    <row r="2" spans="1:1" ht="16.5" customHeight="1">
      <c r="A2" s="2" t="s">
        <v>135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6" width="8.875" style="81" customWidth="1"/>
    <col min="17" max="17" width="2" style="3" customWidth="1"/>
    <col min="18" max="16384" width="9" style="3"/>
  </cols>
  <sheetData>
    <row r="1" spans="1:16">
      <c r="A1" s="81" t="s">
        <v>164</v>
      </c>
      <c r="K1" s="105"/>
    </row>
    <row r="2" spans="1:16">
      <c r="A2" s="81" t="s">
        <v>165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7">
        <v>26.64</v>
      </c>
      <c r="E5" s="72" t="s">
        <v>174</v>
      </c>
      <c r="F5" s="107">
        <v>28.3</v>
      </c>
      <c r="G5" s="87" t="s">
        <v>175</v>
      </c>
    </row>
    <row r="6" spans="1:16">
      <c r="B6" s="85"/>
      <c r="D6" s="107"/>
      <c r="E6" s="72"/>
      <c r="F6" s="107"/>
      <c r="G6" s="87"/>
    </row>
    <row r="7" spans="1:16">
      <c r="B7" s="85"/>
      <c r="C7" s="88"/>
      <c r="D7" s="107">
        <v>24.98</v>
      </c>
      <c r="E7" s="72" t="s">
        <v>174</v>
      </c>
      <c r="F7" s="107">
        <v>26.64</v>
      </c>
      <c r="G7" s="87" t="s">
        <v>176</v>
      </c>
    </row>
    <row r="8" spans="1:16">
      <c r="B8" s="85"/>
      <c r="D8" s="107"/>
      <c r="E8" s="72"/>
      <c r="F8" s="107"/>
      <c r="G8" s="87"/>
    </row>
    <row r="9" spans="1:16">
      <c r="B9" s="85"/>
      <c r="C9" s="89"/>
      <c r="D9" s="107">
        <v>23.32</v>
      </c>
      <c r="E9" s="72" t="s">
        <v>174</v>
      </c>
      <c r="F9" s="107">
        <v>24.98</v>
      </c>
      <c r="G9" s="87" t="s">
        <v>176</v>
      </c>
    </row>
    <row r="10" spans="1:16">
      <c r="B10" s="85"/>
      <c r="D10" s="107"/>
      <c r="E10" s="72"/>
      <c r="F10" s="107"/>
      <c r="G10" s="87"/>
    </row>
    <row r="11" spans="1:16">
      <c r="B11" s="85"/>
      <c r="C11" s="90"/>
      <c r="D11" s="107">
        <v>21.66</v>
      </c>
      <c r="E11" s="72" t="s">
        <v>174</v>
      </c>
      <c r="F11" s="107">
        <v>23.32</v>
      </c>
      <c r="G11" s="87" t="s">
        <v>176</v>
      </c>
    </row>
    <row r="12" spans="1:16">
      <c r="B12" s="85"/>
      <c r="D12" s="107"/>
      <c r="E12" s="72"/>
      <c r="F12" s="107"/>
      <c r="G12" s="87"/>
    </row>
    <row r="13" spans="1:16">
      <c r="B13" s="85"/>
      <c r="C13" s="91"/>
      <c r="D13" s="107">
        <v>20</v>
      </c>
      <c r="E13" s="72" t="s">
        <v>174</v>
      </c>
      <c r="F13" s="107">
        <v>21.66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1:1" ht="16.5" customHeight="1">
      <c r="A1" s="2" t="s">
        <v>146</v>
      </c>
    </row>
    <row r="2" spans="1:1" ht="16.5" customHeight="1">
      <c r="A2" s="2" t="s">
        <v>147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6" width="8.875" style="81" customWidth="1"/>
    <col min="17" max="17" width="2" style="3" customWidth="1"/>
    <col min="18" max="16384" width="9" style="3"/>
  </cols>
  <sheetData>
    <row r="1" spans="1:16">
      <c r="A1" s="81" t="s">
        <v>163</v>
      </c>
    </row>
    <row r="2" spans="1:16">
      <c r="A2" s="81" t="s">
        <v>165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96">
        <v>0.93400000000000005</v>
      </c>
      <c r="E5" s="72" t="s">
        <v>174</v>
      </c>
      <c r="F5" s="97">
        <v>0.96</v>
      </c>
      <c r="G5" s="87" t="s">
        <v>175</v>
      </c>
    </row>
    <row r="6" spans="1:16">
      <c r="B6" s="85"/>
      <c r="D6" s="96"/>
      <c r="E6" s="72"/>
      <c r="F6" s="97"/>
      <c r="G6" s="87"/>
    </row>
    <row r="7" spans="1:16">
      <c r="B7" s="85"/>
      <c r="C7" s="88"/>
      <c r="D7" s="96">
        <v>0.90800000000000003</v>
      </c>
      <c r="E7" s="72" t="s">
        <v>174</v>
      </c>
      <c r="F7" s="97">
        <v>0.93400000000000005</v>
      </c>
      <c r="G7" s="87" t="s">
        <v>176</v>
      </c>
    </row>
    <row r="8" spans="1:16">
      <c r="B8" s="85"/>
      <c r="D8" s="96"/>
      <c r="E8" s="72"/>
      <c r="F8" s="97"/>
      <c r="G8" s="87"/>
    </row>
    <row r="9" spans="1:16">
      <c r="B9" s="85"/>
      <c r="C9" s="89"/>
      <c r="D9" s="96">
        <v>0.88200000000000001</v>
      </c>
      <c r="E9" s="72" t="s">
        <v>174</v>
      </c>
      <c r="F9" s="97">
        <v>0.90800000000000003</v>
      </c>
      <c r="G9" s="87" t="s">
        <v>176</v>
      </c>
    </row>
    <row r="10" spans="1:16">
      <c r="B10" s="85"/>
      <c r="D10" s="96"/>
      <c r="E10" s="72"/>
      <c r="F10" s="97"/>
      <c r="G10" s="87"/>
    </row>
    <row r="11" spans="1:16">
      <c r="B11" s="85"/>
      <c r="C11" s="90"/>
      <c r="D11" s="96">
        <v>0.85599999999999998</v>
      </c>
      <c r="E11" s="72" t="s">
        <v>174</v>
      </c>
      <c r="F11" s="97">
        <v>0.88200000000000001</v>
      </c>
      <c r="G11" s="87" t="s">
        <v>176</v>
      </c>
    </row>
    <row r="12" spans="1:16">
      <c r="B12" s="85"/>
      <c r="D12" s="96"/>
      <c r="E12" s="72"/>
      <c r="F12" s="97"/>
      <c r="G12" s="87"/>
    </row>
    <row r="13" spans="1:16">
      <c r="B13" s="85"/>
      <c r="C13" s="91"/>
      <c r="D13" s="96">
        <v>0.83</v>
      </c>
      <c r="E13" s="72" t="s">
        <v>174</v>
      </c>
      <c r="F13" s="97">
        <v>0.85599999999999998</v>
      </c>
      <c r="G13" s="87" t="s">
        <v>176</v>
      </c>
    </row>
    <row r="14" spans="1:16">
      <c r="B14" s="92"/>
      <c r="C14" s="93"/>
      <c r="D14" s="93"/>
      <c r="E14" s="93"/>
      <c r="F14" s="93"/>
      <c r="G14" s="98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7" width="20.625" style="2" customWidth="1"/>
    <col min="8" max="9" width="17.5" style="57" customWidth="1"/>
    <col min="10" max="10" width="20.625" style="57" customWidth="1"/>
    <col min="11" max="16384" width="9" style="2"/>
  </cols>
  <sheetData>
    <row r="1" spans="1:10" ht="16.5" customHeight="1">
      <c r="A1" s="2" t="s">
        <v>148</v>
      </c>
      <c r="F1" s="57"/>
      <c r="G1" s="57"/>
      <c r="H1" s="2"/>
    </row>
    <row r="2" spans="1:10" ht="16.5" customHeight="1">
      <c r="A2" s="2" t="s">
        <v>129</v>
      </c>
      <c r="F2" s="57"/>
      <c r="G2" s="58"/>
      <c r="H2" s="59" t="s">
        <v>149</v>
      </c>
      <c r="I2" s="60"/>
      <c r="J2" s="58"/>
    </row>
    <row r="3" spans="1:10" ht="16.5" customHeight="1">
      <c r="B3" s="180"/>
      <c r="C3" s="182" t="s">
        <v>111</v>
      </c>
      <c r="D3" s="184" t="s">
        <v>150</v>
      </c>
      <c r="E3" s="184" t="s">
        <v>151</v>
      </c>
      <c r="F3" s="61"/>
      <c r="G3" s="62"/>
      <c r="H3" s="178" t="s">
        <v>152</v>
      </c>
      <c r="I3" s="178" t="s">
        <v>153</v>
      </c>
      <c r="J3" s="63"/>
    </row>
    <row r="4" spans="1:10" ht="23.25" customHeight="1">
      <c r="B4" s="181"/>
      <c r="C4" s="183"/>
      <c r="D4" s="185"/>
      <c r="E4" s="185"/>
      <c r="F4" s="61"/>
      <c r="G4" s="62"/>
      <c r="H4" s="179"/>
      <c r="I4" s="179"/>
      <c r="J4" s="64"/>
    </row>
    <row r="5" spans="1:10" ht="13.5" customHeight="1">
      <c r="B5" s="65">
        <v>1</v>
      </c>
      <c r="C5" s="66" t="s">
        <v>1</v>
      </c>
      <c r="D5" s="127">
        <v>834603.37355304405</v>
      </c>
      <c r="E5" s="127">
        <v>882259.59071568504</v>
      </c>
      <c r="F5" s="67"/>
      <c r="G5" s="68"/>
      <c r="H5" s="56">
        <f t="shared" ref="H5:H12" si="0">$D$13</f>
        <v>882614.31964306498</v>
      </c>
      <c r="I5" s="56">
        <f t="shared" ref="I5:I12" si="1">$E$13</f>
        <v>882614.31964306498</v>
      </c>
      <c r="J5" s="69">
        <v>0</v>
      </c>
    </row>
    <row r="6" spans="1:10" ht="13.5" customHeight="1">
      <c r="B6" s="10">
        <v>2</v>
      </c>
      <c r="C6" s="66" t="s">
        <v>8</v>
      </c>
      <c r="D6" s="127">
        <v>868146.11571003904</v>
      </c>
      <c r="E6" s="127">
        <v>873345.49636515405</v>
      </c>
      <c r="F6" s="67"/>
      <c r="G6" s="68"/>
      <c r="H6" s="56">
        <f t="shared" si="0"/>
        <v>882614.31964306498</v>
      </c>
      <c r="I6" s="56">
        <f t="shared" si="1"/>
        <v>882614.31964306498</v>
      </c>
      <c r="J6" s="69">
        <v>0</v>
      </c>
    </row>
    <row r="7" spans="1:10" ht="13.5" customHeight="1">
      <c r="B7" s="10">
        <v>3</v>
      </c>
      <c r="C7" s="70" t="s">
        <v>13</v>
      </c>
      <c r="D7" s="127">
        <v>828911.09303231305</v>
      </c>
      <c r="E7" s="127">
        <v>869068.21355011</v>
      </c>
      <c r="F7" s="67"/>
      <c r="G7" s="68"/>
      <c r="H7" s="56">
        <f t="shared" si="0"/>
        <v>882614.31964306498</v>
      </c>
      <c r="I7" s="56">
        <f t="shared" si="1"/>
        <v>882614.31964306498</v>
      </c>
      <c r="J7" s="69">
        <v>0</v>
      </c>
    </row>
    <row r="8" spans="1:10" ht="13.5" customHeight="1">
      <c r="B8" s="10">
        <v>4</v>
      </c>
      <c r="C8" s="70" t="s">
        <v>21</v>
      </c>
      <c r="D8" s="127">
        <v>827519.15898829303</v>
      </c>
      <c r="E8" s="127">
        <v>870703.40753408801</v>
      </c>
      <c r="F8" s="67"/>
      <c r="G8" s="68"/>
      <c r="H8" s="56">
        <f t="shared" si="0"/>
        <v>882614.31964306498</v>
      </c>
      <c r="I8" s="56">
        <f t="shared" si="1"/>
        <v>882614.31964306498</v>
      </c>
      <c r="J8" s="69">
        <v>0</v>
      </c>
    </row>
    <row r="9" spans="1:10" ht="13.5" customHeight="1">
      <c r="B9" s="10">
        <v>5</v>
      </c>
      <c r="C9" s="70" t="s">
        <v>25</v>
      </c>
      <c r="D9" s="127">
        <v>829117.62328189402</v>
      </c>
      <c r="E9" s="127">
        <v>880147.65603105398</v>
      </c>
      <c r="F9" s="67"/>
      <c r="G9" s="68"/>
      <c r="H9" s="56">
        <f t="shared" si="0"/>
        <v>882614.31964306498</v>
      </c>
      <c r="I9" s="56">
        <f t="shared" si="1"/>
        <v>882614.31964306498</v>
      </c>
      <c r="J9" s="69">
        <v>0</v>
      </c>
    </row>
    <row r="10" spans="1:10" ht="13.5" customHeight="1">
      <c r="B10" s="10">
        <v>6</v>
      </c>
      <c r="C10" s="70" t="s">
        <v>35</v>
      </c>
      <c r="D10" s="127">
        <v>873821.72489083</v>
      </c>
      <c r="E10" s="127">
        <v>884699.76072329096</v>
      </c>
      <c r="F10" s="67"/>
      <c r="G10" s="68"/>
      <c r="H10" s="56">
        <f t="shared" si="0"/>
        <v>882614.31964306498</v>
      </c>
      <c r="I10" s="56">
        <f t="shared" si="1"/>
        <v>882614.31964306498</v>
      </c>
      <c r="J10" s="69">
        <v>0</v>
      </c>
    </row>
    <row r="11" spans="1:10" ht="13.5" customHeight="1">
      <c r="B11" s="10">
        <v>7</v>
      </c>
      <c r="C11" s="70" t="s">
        <v>44</v>
      </c>
      <c r="D11" s="127">
        <v>917936.29510987306</v>
      </c>
      <c r="E11" s="127">
        <v>886329.51071222103</v>
      </c>
      <c r="F11" s="67"/>
      <c r="G11" s="68"/>
      <c r="H11" s="56">
        <f t="shared" si="0"/>
        <v>882614.31964306498</v>
      </c>
      <c r="I11" s="56">
        <f t="shared" si="1"/>
        <v>882614.31964306498</v>
      </c>
      <c r="J11" s="69">
        <v>0</v>
      </c>
    </row>
    <row r="12" spans="1:10" ht="13.5" customHeight="1" thickBot="1">
      <c r="B12" s="10">
        <v>8</v>
      </c>
      <c r="C12" s="70" t="s">
        <v>57</v>
      </c>
      <c r="D12" s="127">
        <v>914091.42398767895</v>
      </c>
      <c r="E12" s="127">
        <v>899121.913968276</v>
      </c>
      <c r="F12" s="67"/>
      <c r="G12" s="68"/>
      <c r="H12" s="56">
        <f t="shared" si="0"/>
        <v>882614.31964306498</v>
      </c>
      <c r="I12" s="56">
        <f t="shared" si="1"/>
        <v>882614.31964306498</v>
      </c>
      <c r="J12" s="69">
        <v>999</v>
      </c>
    </row>
    <row r="13" spans="1:10" ht="13.5" customHeight="1" thickTop="1">
      <c r="B13" s="151" t="s">
        <v>0</v>
      </c>
      <c r="C13" s="152"/>
      <c r="D13" s="128">
        <v>882614.31964306498</v>
      </c>
      <c r="E13" s="128">
        <v>882614.31964306498</v>
      </c>
      <c r="F13" s="67"/>
      <c r="G13" s="68"/>
      <c r="H13" s="58"/>
    </row>
    <row r="14" spans="1:10" ht="13.5" customHeight="1">
      <c r="B14" s="46" t="s">
        <v>169</v>
      </c>
    </row>
    <row r="15" spans="1:10" ht="13.5" customHeight="1">
      <c r="B15" s="46" t="s">
        <v>177</v>
      </c>
    </row>
    <row r="16" spans="1:10" ht="13.5" customHeight="1">
      <c r="B16" s="46" t="s">
        <v>154</v>
      </c>
    </row>
    <row r="17" spans="2:2">
      <c r="B17" s="71"/>
    </row>
    <row r="18" spans="2:2">
      <c r="B18" s="71"/>
    </row>
  </sheetData>
  <mergeCells count="7">
    <mergeCell ref="H3:H4"/>
    <mergeCell ref="I3:I4"/>
    <mergeCell ref="B13:C13"/>
    <mergeCell ref="B3:B4"/>
    <mergeCell ref="C3:C4"/>
    <mergeCell ref="D3:D4"/>
    <mergeCell ref="E3:E4"/>
  </mergeCells>
  <phoneticPr fontId="4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J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72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155</v>
      </c>
    </row>
    <row r="2" spans="1:10" ht="16.5" customHeight="1">
      <c r="A2" s="2" t="s">
        <v>129</v>
      </c>
    </row>
    <row r="3" spans="1:10" ht="16.5" customHeight="1">
      <c r="A3" s="2" t="s">
        <v>156</v>
      </c>
      <c r="J3" s="2" t="s">
        <v>157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K8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20.625" style="58" customWidth="1"/>
    <col min="7" max="7" width="20.625" style="73" customWidth="1"/>
    <col min="8" max="8" width="18.25" style="59" customWidth="1"/>
    <col min="9" max="9" width="18.125" style="59" customWidth="1"/>
    <col min="10" max="10" width="20.625" style="59" customWidth="1"/>
    <col min="11" max="11" width="9" style="74"/>
    <col min="12" max="16384" width="9" style="2"/>
  </cols>
  <sheetData>
    <row r="1" spans="1:10" ht="16.5" customHeight="1">
      <c r="A1" s="2" t="s">
        <v>148</v>
      </c>
    </row>
    <row r="2" spans="1:10" ht="16.5" customHeight="1">
      <c r="A2" s="2" t="s">
        <v>147</v>
      </c>
      <c r="H2" s="59" t="s">
        <v>149</v>
      </c>
      <c r="I2" s="60"/>
      <c r="J2" s="58"/>
    </row>
    <row r="3" spans="1:10" s="74" customFormat="1" ht="16.5" customHeight="1">
      <c r="B3" s="180"/>
      <c r="C3" s="182" t="s">
        <v>158</v>
      </c>
      <c r="D3" s="184" t="s">
        <v>150</v>
      </c>
      <c r="E3" s="184" t="s">
        <v>151</v>
      </c>
      <c r="F3" s="75"/>
      <c r="G3" s="76"/>
      <c r="H3" s="178" t="s">
        <v>152</v>
      </c>
      <c r="I3" s="178" t="s">
        <v>153</v>
      </c>
      <c r="J3" s="77"/>
    </row>
    <row r="4" spans="1:10" s="74" customFormat="1" ht="23.25" customHeight="1">
      <c r="B4" s="181"/>
      <c r="C4" s="183"/>
      <c r="D4" s="185"/>
      <c r="E4" s="185"/>
      <c r="F4" s="75"/>
      <c r="G4" s="76"/>
      <c r="H4" s="179"/>
      <c r="I4" s="179"/>
      <c r="J4" s="78"/>
    </row>
    <row r="5" spans="1:10" s="74" customFormat="1" ht="13.5" customHeight="1">
      <c r="B5" s="65">
        <v>1</v>
      </c>
      <c r="C5" s="33" t="s">
        <v>58</v>
      </c>
      <c r="D5" s="127">
        <v>914091.42398767895</v>
      </c>
      <c r="E5" s="127">
        <v>899121.913968276</v>
      </c>
      <c r="F5" s="79"/>
      <c r="G5" s="80"/>
      <c r="H5" s="56">
        <f t="shared" ref="H5:H68" si="0">$D$79</f>
        <v>882614.31964306498</v>
      </c>
      <c r="I5" s="56">
        <f t="shared" ref="I5:I68" si="1">$E$79</f>
        <v>882614.31964306498</v>
      </c>
      <c r="J5" s="69">
        <v>0</v>
      </c>
    </row>
    <row r="6" spans="1:10" s="74" customFormat="1" ht="13.5" customHeight="1">
      <c r="B6" s="10">
        <v>2</v>
      </c>
      <c r="C6" s="33" t="s">
        <v>89</v>
      </c>
      <c r="D6" s="127">
        <v>849487.40226986096</v>
      </c>
      <c r="E6" s="127">
        <v>903400.38228353998</v>
      </c>
      <c r="F6" s="79"/>
      <c r="G6" s="80"/>
      <c r="H6" s="56">
        <f t="shared" si="0"/>
        <v>882614.31964306498</v>
      </c>
      <c r="I6" s="56">
        <f t="shared" si="1"/>
        <v>882614.31964306498</v>
      </c>
      <c r="J6" s="69">
        <v>0</v>
      </c>
    </row>
    <row r="7" spans="1:10" s="74" customFormat="1" ht="13.5" customHeight="1">
      <c r="B7" s="10">
        <v>3</v>
      </c>
      <c r="C7" s="34" t="s">
        <v>90</v>
      </c>
      <c r="D7" s="127">
        <v>899981.959236569</v>
      </c>
      <c r="E7" s="127">
        <v>907140.89528858301</v>
      </c>
      <c r="F7" s="79"/>
      <c r="G7" s="80"/>
      <c r="H7" s="56">
        <f t="shared" si="0"/>
        <v>882614.31964306498</v>
      </c>
      <c r="I7" s="56">
        <f t="shared" si="1"/>
        <v>882614.31964306498</v>
      </c>
      <c r="J7" s="69">
        <v>0</v>
      </c>
    </row>
    <row r="8" spans="1:10" s="74" customFormat="1" ht="13.5" customHeight="1">
      <c r="B8" s="10">
        <v>4</v>
      </c>
      <c r="C8" s="34" t="s">
        <v>91</v>
      </c>
      <c r="D8" s="127">
        <v>965287.20949180203</v>
      </c>
      <c r="E8" s="127">
        <v>898431.63454061199</v>
      </c>
      <c r="F8" s="79"/>
      <c r="G8" s="80"/>
      <c r="H8" s="56">
        <f t="shared" si="0"/>
        <v>882614.31964306498</v>
      </c>
      <c r="I8" s="56">
        <f t="shared" si="1"/>
        <v>882614.31964306498</v>
      </c>
      <c r="J8" s="69">
        <v>0</v>
      </c>
    </row>
    <row r="9" spans="1:10" s="74" customFormat="1" ht="13.5" customHeight="1">
      <c r="B9" s="10">
        <v>5</v>
      </c>
      <c r="C9" s="34" t="s">
        <v>92</v>
      </c>
      <c r="D9" s="127">
        <v>817555.45845786005</v>
      </c>
      <c r="E9" s="127">
        <v>900141.08794588095</v>
      </c>
      <c r="F9" s="79"/>
      <c r="G9" s="80"/>
      <c r="H9" s="56">
        <f t="shared" si="0"/>
        <v>882614.31964306498</v>
      </c>
      <c r="I9" s="56">
        <f t="shared" si="1"/>
        <v>882614.31964306498</v>
      </c>
      <c r="J9" s="69">
        <v>0</v>
      </c>
    </row>
    <row r="10" spans="1:10" s="74" customFormat="1" ht="13.5" customHeight="1">
      <c r="B10" s="10">
        <v>6</v>
      </c>
      <c r="C10" s="34" t="s">
        <v>93</v>
      </c>
      <c r="D10" s="127">
        <v>886559.95966746204</v>
      </c>
      <c r="E10" s="127">
        <v>898383.12308580999</v>
      </c>
      <c r="F10" s="79"/>
      <c r="G10" s="80"/>
      <c r="H10" s="56">
        <f t="shared" si="0"/>
        <v>882614.31964306498</v>
      </c>
      <c r="I10" s="56">
        <f t="shared" si="1"/>
        <v>882614.31964306498</v>
      </c>
      <c r="J10" s="69">
        <v>0</v>
      </c>
    </row>
    <row r="11" spans="1:10" s="74" customFormat="1" ht="13.5" customHeight="1">
      <c r="B11" s="10">
        <v>7</v>
      </c>
      <c r="C11" s="34" t="s">
        <v>94</v>
      </c>
      <c r="D11" s="127">
        <v>950985.24358497595</v>
      </c>
      <c r="E11" s="127">
        <v>894572.06722813402</v>
      </c>
      <c r="F11" s="79"/>
      <c r="G11" s="80"/>
      <c r="H11" s="56">
        <f t="shared" si="0"/>
        <v>882614.31964306498</v>
      </c>
      <c r="I11" s="56">
        <f t="shared" si="1"/>
        <v>882614.31964306498</v>
      </c>
      <c r="J11" s="69">
        <v>0</v>
      </c>
    </row>
    <row r="12" spans="1:10" s="74" customFormat="1" ht="13.5" customHeight="1">
      <c r="B12" s="10">
        <v>8</v>
      </c>
      <c r="C12" s="34" t="s">
        <v>59</v>
      </c>
      <c r="D12" s="127">
        <v>843734.020535302</v>
      </c>
      <c r="E12" s="127">
        <v>912966.54556431796</v>
      </c>
      <c r="F12" s="79"/>
      <c r="G12" s="80"/>
      <c r="H12" s="56">
        <f t="shared" si="0"/>
        <v>882614.31964306498</v>
      </c>
      <c r="I12" s="56">
        <f t="shared" si="1"/>
        <v>882614.31964306498</v>
      </c>
      <c r="J12" s="69">
        <v>0</v>
      </c>
    </row>
    <row r="13" spans="1:10" s="74" customFormat="1" ht="13.5" customHeight="1">
      <c r="B13" s="10">
        <v>9</v>
      </c>
      <c r="C13" s="34" t="s">
        <v>95</v>
      </c>
      <c r="D13" s="127">
        <v>856672.10941704002</v>
      </c>
      <c r="E13" s="127">
        <v>899658.41404429299</v>
      </c>
      <c r="F13" s="79"/>
      <c r="G13" s="80"/>
      <c r="H13" s="56">
        <f t="shared" si="0"/>
        <v>882614.31964306498</v>
      </c>
      <c r="I13" s="56">
        <f t="shared" si="1"/>
        <v>882614.31964306498</v>
      </c>
      <c r="J13" s="69">
        <v>0</v>
      </c>
    </row>
    <row r="14" spans="1:10" s="74" customFormat="1" ht="13.5" customHeight="1">
      <c r="B14" s="10">
        <v>10</v>
      </c>
      <c r="C14" s="34" t="s">
        <v>60</v>
      </c>
      <c r="D14" s="127">
        <v>902208.83815830003</v>
      </c>
      <c r="E14" s="127">
        <v>892134.24367570295</v>
      </c>
      <c r="F14" s="79"/>
      <c r="G14" s="80"/>
      <c r="H14" s="56">
        <f t="shared" si="0"/>
        <v>882614.31964306498</v>
      </c>
      <c r="I14" s="56">
        <f t="shared" si="1"/>
        <v>882614.31964306498</v>
      </c>
      <c r="J14" s="69">
        <v>0</v>
      </c>
    </row>
    <row r="15" spans="1:10" s="74" customFormat="1" ht="13.5" customHeight="1">
      <c r="B15" s="10">
        <v>11</v>
      </c>
      <c r="C15" s="34" t="s">
        <v>61</v>
      </c>
      <c r="D15" s="127">
        <v>853015.50844826805</v>
      </c>
      <c r="E15" s="127">
        <v>893716.31662994297</v>
      </c>
      <c r="F15" s="79"/>
      <c r="G15" s="80"/>
      <c r="H15" s="56">
        <f t="shared" si="0"/>
        <v>882614.31964306498</v>
      </c>
      <c r="I15" s="56">
        <f t="shared" si="1"/>
        <v>882614.31964306498</v>
      </c>
      <c r="J15" s="69">
        <v>0</v>
      </c>
    </row>
    <row r="16" spans="1:10" s="74" customFormat="1" ht="13.5" customHeight="1">
      <c r="B16" s="10">
        <v>12</v>
      </c>
      <c r="C16" s="34" t="s">
        <v>96</v>
      </c>
      <c r="D16" s="127">
        <v>871557.18585274601</v>
      </c>
      <c r="E16" s="127">
        <v>907471.07208314701</v>
      </c>
      <c r="F16" s="79"/>
      <c r="G16" s="80"/>
      <c r="H16" s="56">
        <f t="shared" si="0"/>
        <v>882614.31964306498</v>
      </c>
      <c r="I16" s="56">
        <f t="shared" si="1"/>
        <v>882614.31964306498</v>
      </c>
      <c r="J16" s="69">
        <v>0</v>
      </c>
    </row>
    <row r="17" spans="2:10" s="74" customFormat="1" ht="13.5" customHeight="1">
      <c r="B17" s="10">
        <v>13</v>
      </c>
      <c r="C17" s="34" t="s">
        <v>97</v>
      </c>
      <c r="D17" s="127">
        <v>920053.97208619001</v>
      </c>
      <c r="E17" s="127">
        <v>906270.24920459394</v>
      </c>
      <c r="F17" s="79"/>
      <c r="G17" s="80"/>
      <c r="H17" s="56">
        <f t="shared" si="0"/>
        <v>882614.31964306498</v>
      </c>
      <c r="I17" s="56">
        <f t="shared" si="1"/>
        <v>882614.31964306498</v>
      </c>
      <c r="J17" s="69">
        <v>0</v>
      </c>
    </row>
    <row r="18" spans="2:10" s="74" customFormat="1" ht="13.5" customHeight="1">
      <c r="B18" s="10">
        <v>14</v>
      </c>
      <c r="C18" s="34" t="s">
        <v>98</v>
      </c>
      <c r="D18" s="127">
        <v>865883.148955554</v>
      </c>
      <c r="E18" s="127">
        <v>909070.30543289904</v>
      </c>
      <c r="F18" s="79"/>
      <c r="G18" s="80"/>
      <c r="H18" s="56">
        <f t="shared" si="0"/>
        <v>882614.31964306498</v>
      </c>
      <c r="I18" s="56">
        <f t="shared" si="1"/>
        <v>882614.31964306498</v>
      </c>
      <c r="J18" s="69">
        <v>0</v>
      </c>
    </row>
    <row r="19" spans="2:10" s="74" customFormat="1" ht="13.5" customHeight="1">
      <c r="B19" s="10">
        <v>15</v>
      </c>
      <c r="C19" s="34" t="s">
        <v>99</v>
      </c>
      <c r="D19" s="127">
        <v>867743.96289774403</v>
      </c>
      <c r="E19" s="127">
        <v>898701.81792018295</v>
      </c>
      <c r="F19" s="79"/>
      <c r="G19" s="80"/>
      <c r="H19" s="56">
        <f t="shared" si="0"/>
        <v>882614.31964306498</v>
      </c>
      <c r="I19" s="56">
        <f t="shared" si="1"/>
        <v>882614.31964306498</v>
      </c>
      <c r="J19" s="69">
        <v>0</v>
      </c>
    </row>
    <row r="20" spans="2:10" s="74" customFormat="1" ht="13.5" customHeight="1">
      <c r="B20" s="10">
        <v>16</v>
      </c>
      <c r="C20" s="34" t="s">
        <v>62</v>
      </c>
      <c r="D20" s="127">
        <v>852027.30659547402</v>
      </c>
      <c r="E20" s="127">
        <v>914751.28286592104</v>
      </c>
      <c r="F20" s="79"/>
      <c r="G20" s="80"/>
      <c r="H20" s="56">
        <f t="shared" si="0"/>
        <v>882614.31964306498</v>
      </c>
      <c r="I20" s="56">
        <f t="shared" si="1"/>
        <v>882614.31964306498</v>
      </c>
      <c r="J20" s="69">
        <v>0</v>
      </c>
    </row>
    <row r="21" spans="2:10" s="74" customFormat="1" ht="13.5" customHeight="1">
      <c r="B21" s="10">
        <v>17</v>
      </c>
      <c r="C21" s="34" t="s">
        <v>100</v>
      </c>
      <c r="D21" s="127">
        <v>912353.82379344199</v>
      </c>
      <c r="E21" s="127">
        <v>909458.43142894201</v>
      </c>
      <c r="F21" s="79"/>
      <c r="G21" s="80"/>
      <c r="H21" s="56">
        <f t="shared" si="0"/>
        <v>882614.31964306498</v>
      </c>
      <c r="I21" s="56">
        <f t="shared" si="1"/>
        <v>882614.31964306498</v>
      </c>
      <c r="J21" s="69">
        <v>0</v>
      </c>
    </row>
    <row r="22" spans="2:10" s="74" customFormat="1" ht="13.5" customHeight="1">
      <c r="B22" s="10">
        <v>18</v>
      </c>
      <c r="C22" s="34" t="s">
        <v>63</v>
      </c>
      <c r="D22" s="127">
        <v>898504.94540297799</v>
      </c>
      <c r="E22" s="127">
        <v>906508.88774036895</v>
      </c>
      <c r="F22" s="79"/>
      <c r="G22" s="80"/>
      <c r="H22" s="56">
        <f t="shared" si="0"/>
        <v>882614.31964306498</v>
      </c>
      <c r="I22" s="56">
        <f t="shared" si="1"/>
        <v>882614.31964306498</v>
      </c>
      <c r="J22" s="69">
        <v>0</v>
      </c>
    </row>
    <row r="23" spans="2:10" s="74" customFormat="1" ht="13.5" customHeight="1">
      <c r="B23" s="10">
        <v>19</v>
      </c>
      <c r="C23" s="34" t="s">
        <v>101</v>
      </c>
      <c r="D23" s="127">
        <v>915977.38098476594</v>
      </c>
      <c r="E23" s="127">
        <v>905314.01543763804</v>
      </c>
      <c r="F23" s="79"/>
      <c r="G23" s="80"/>
      <c r="H23" s="56">
        <f t="shared" si="0"/>
        <v>882614.31964306498</v>
      </c>
      <c r="I23" s="56">
        <f t="shared" si="1"/>
        <v>882614.31964306498</v>
      </c>
      <c r="J23" s="69">
        <v>0</v>
      </c>
    </row>
    <row r="24" spans="2:10" s="74" customFormat="1" ht="13.5" customHeight="1">
      <c r="B24" s="10">
        <v>20</v>
      </c>
      <c r="C24" s="34" t="s">
        <v>102</v>
      </c>
      <c r="D24" s="127">
        <v>908107.95705831097</v>
      </c>
      <c r="E24" s="127">
        <v>896430.93097083794</v>
      </c>
      <c r="F24" s="79"/>
      <c r="G24" s="80"/>
      <c r="H24" s="56">
        <f t="shared" si="0"/>
        <v>882614.31964306498</v>
      </c>
      <c r="I24" s="56">
        <f t="shared" si="1"/>
        <v>882614.31964306498</v>
      </c>
      <c r="J24" s="69">
        <v>0</v>
      </c>
    </row>
    <row r="25" spans="2:10" s="74" customFormat="1" ht="13.5" customHeight="1">
      <c r="B25" s="10">
        <v>21</v>
      </c>
      <c r="C25" s="34" t="s">
        <v>103</v>
      </c>
      <c r="D25" s="127">
        <v>891662.05916752701</v>
      </c>
      <c r="E25" s="127">
        <v>890406.827450354</v>
      </c>
      <c r="F25" s="79"/>
      <c r="G25" s="80"/>
      <c r="H25" s="56">
        <f t="shared" si="0"/>
        <v>882614.31964306498</v>
      </c>
      <c r="I25" s="56">
        <f t="shared" si="1"/>
        <v>882614.31964306498</v>
      </c>
      <c r="J25" s="69">
        <v>0</v>
      </c>
    </row>
    <row r="26" spans="2:10" s="74" customFormat="1" ht="13.5" customHeight="1">
      <c r="B26" s="10">
        <v>22</v>
      </c>
      <c r="C26" s="34" t="s">
        <v>64</v>
      </c>
      <c r="D26" s="127">
        <v>929967.47073736403</v>
      </c>
      <c r="E26" s="127">
        <v>892807.57893224596</v>
      </c>
      <c r="F26" s="79"/>
      <c r="G26" s="80"/>
      <c r="H26" s="56">
        <f t="shared" si="0"/>
        <v>882614.31964306498</v>
      </c>
      <c r="I26" s="56">
        <f t="shared" si="1"/>
        <v>882614.31964306498</v>
      </c>
      <c r="J26" s="69">
        <v>0</v>
      </c>
    </row>
    <row r="27" spans="2:10" s="74" customFormat="1" ht="13.5" customHeight="1">
      <c r="B27" s="10">
        <v>23</v>
      </c>
      <c r="C27" s="34" t="s">
        <v>104</v>
      </c>
      <c r="D27" s="127">
        <v>885379.02142368001</v>
      </c>
      <c r="E27" s="127">
        <v>891167.460537098</v>
      </c>
      <c r="F27" s="79"/>
      <c r="G27" s="80"/>
      <c r="H27" s="56">
        <f t="shared" si="0"/>
        <v>882614.31964306498</v>
      </c>
      <c r="I27" s="56">
        <f t="shared" si="1"/>
        <v>882614.31964306498</v>
      </c>
      <c r="J27" s="69">
        <v>0</v>
      </c>
    </row>
    <row r="28" spans="2:10" s="74" customFormat="1" ht="13.5" customHeight="1">
      <c r="B28" s="10">
        <v>24</v>
      </c>
      <c r="C28" s="34" t="s">
        <v>105</v>
      </c>
      <c r="D28" s="127">
        <v>894060.121904762</v>
      </c>
      <c r="E28" s="127">
        <v>902175.72585056198</v>
      </c>
      <c r="F28" s="79"/>
      <c r="G28" s="80"/>
      <c r="H28" s="56">
        <f t="shared" si="0"/>
        <v>882614.31964306498</v>
      </c>
      <c r="I28" s="56">
        <f t="shared" si="1"/>
        <v>882614.31964306498</v>
      </c>
      <c r="J28" s="69">
        <v>0</v>
      </c>
    </row>
    <row r="29" spans="2:10" s="74" customFormat="1" ht="13.5" customHeight="1">
      <c r="B29" s="10">
        <v>25</v>
      </c>
      <c r="C29" s="34" t="s">
        <v>106</v>
      </c>
      <c r="D29" s="127">
        <v>867535.79861492803</v>
      </c>
      <c r="E29" s="127">
        <v>902344.96780058194</v>
      </c>
      <c r="F29" s="79"/>
      <c r="G29" s="80"/>
      <c r="H29" s="56">
        <f t="shared" si="0"/>
        <v>882614.31964306498</v>
      </c>
      <c r="I29" s="56">
        <f t="shared" si="1"/>
        <v>882614.31964306498</v>
      </c>
      <c r="J29" s="69">
        <v>0</v>
      </c>
    </row>
    <row r="30" spans="2:10" s="74" customFormat="1" ht="13.5" customHeight="1">
      <c r="B30" s="10">
        <v>26</v>
      </c>
      <c r="C30" s="34" t="s">
        <v>36</v>
      </c>
      <c r="D30" s="127">
        <v>873821.72489083</v>
      </c>
      <c r="E30" s="127">
        <v>884699.76072329096</v>
      </c>
      <c r="F30" s="79"/>
      <c r="G30" s="80"/>
      <c r="H30" s="56">
        <f t="shared" si="0"/>
        <v>882614.31964306498</v>
      </c>
      <c r="I30" s="56">
        <f t="shared" si="1"/>
        <v>882614.31964306498</v>
      </c>
      <c r="J30" s="69">
        <v>0</v>
      </c>
    </row>
    <row r="31" spans="2:10" s="74" customFormat="1" ht="13.5" customHeight="1">
      <c r="B31" s="10">
        <v>27</v>
      </c>
      <c r="C31" s="34" t="s">
        <v>37</v>
      </c>
      <c r="D31" s="127">
        <v>873778.97730392602</v>
      </c>
      <c r="E31" s="127">
        <v>901533.438217666</v>
      </c>
      <c r="F31" s="79"/>
      <c r="G31" s="80"/>
      <c r="H31" s="56">
        <f t="shared" si="0"/>
        <v>882614.31964306498</v>
      </c>
      <c r="I31" s="56">
        <f t="shared" si="1"/>
        <v>882614.31964306498</v>
      </c>
      <c r="J31" s="69">
        <v>0</v>
      </c>
    </row>
    <row r="32" spans="2:10" s="74" customFormat="1" ht="13.5" customHeight="1">
      <c r="B32" s="10">
        <v>28</v>
      </c>
      <c r="C32" s="34" t="s">
        <v>38</v>
      </c>
      <c r="D32" s="127">
        <v>843014.61734104098</v>
      </c>
      <c r="E32" s="127">
        <v>876681.93852130196</v>
      </c>
      <c r="F32" s="79"/>
      <c r="G32" s="80"/>
      <c r="H32" s="56">
        <f t="shared" si="0"/>
        <v>882614.31964306498</v>
      </c>
      <c r="I32" s="56">
        <f t="shared" si="1"/>
        <v>882614.31964306498</v>
      </c>
      <c r="J32" s="69">
        <v>0</v>
      </c>
    </row>
    <row r="33" spans="2:10" s="74" customFormat="1" ht="13.5" customHeight="1">
      <c r="B33" s="10">
        <v>29</v>
      </c>
      <c r="C33" s="34" t="s">
        <v>39</v>
      </c>
      <c r="D33" s="127">
        <v>856588.307650898</v>
      </c>
      <c r="E33" s="127">
        <v>887184.27676945995</v>
      </c>
      <c r="F33" s="79"/>
      <c r="G33" s="80"/>
      <c r="H33" s="56">
        <f t="shared" si="0"/>
        <v>882614.31964306498</v>
      </c>
      <c r="I33" s="56">
        <f t="shared" si="1"/>
        <v>882614.31964306498</v>
      </c>
      <c r="J33" s="69">
        <v>0</v>
      </c>
    </row>
    <row r="34" spans="2:10" s="74" customFormat="1" ht="13.5" customHeight="1">
      <c r="B34" s="10">
        <v>30</v>
      </c>
      <c r="C34" s="34" t="s">
        <v>40</v>
      </c>
      <c r="D34" s="127">
        <v>860989.13136435999</v>
      </c>
      <c r="E34" s="127">
        <v>890281.22118453297</v>
      </c>
      <c r="F34" s="79"/>
      <c r="G34" s="80"/>
      <c r="H34" s="56">
        <f t="shared" si="0"/>
        <v>882614.31964306498</v>
      </c>
      <c r="I34" s="56">
        <f t="shared" si="1"/>
        <v>882614.31964306498</v>
      </c>
      <c r="J34" s="69">
        <v>0</v>
      </c>
    </row>
    <row r="35" spans="2:10" s="74" customFormat="1" ht="13.5" customHeight="1">
      <c r="B35" s="10">
        <v>31</v>
      </c>
      <c r="C35" s="34" t="s">
        <v>41</v>
      </c>
      <c r="D35" s="127">
        <v>816381.06812349299</v>
      </c>
      <c r="E35" s="127">
        <v>877571.08592070395</v>
      </c>
      <c r="F35" s="79"/>
      <c r="G35" s="80"/>
      <c r="H35" s="56">
        <f t="shared" si="0"/>
        <v>882614.31964306498</v>
      </c>
      <c r="I35" s="56">
        <f t="shared" si="1"/>
        <v>882614.31964306498</v>
      </c>
      <c r="J35" s="69">
        <v>0</v>
      </c>
    </row>
    <row r="36" spans="2:10" s="74" customFormat="1" ht="13.5" customHeight="1">
      <c r="B36" s="10">
        <v>32</v>
      </c>
      <c r="C36" s="34" t="s">
        <v>42</v>
      </c>
      <c r="D36" s="127">
        <v>886030.28223822499</v>
      </c>
      <c r="E36" s="127">
        <v>886430.68858487695</v>
      </c>
      <c r="F36" s="79"/>
      <c r="G36" s="80"/>
      <c r="H36" s="56">
        <f t="shared" si="0"/>
        <v>882614.31964306498</v>
      </c>
      <c r="I36" s="56">
        <f t="shared" si="1"/>
        <v>882614.31964306498</v>
      </c>
      <c r="J36" s="69">
        <v>0</v>
      </c>
    </row>
    <row r="37" spans="2:10" s="74" customFormat="1" ht="13.5" customHeight="1">
      <c r="B37" s="10">
        <v>33</v>
      </c>
      <c r="C37" s="34" t="s">
        <v>43</v>
      </c>
      <c r="D37" s="127">
        <v>889808.11654861597</v>
      </c>
      <c r="E37" s="127">
        <v>881993.28797271196</v>
      </c>
      <c r="F37" s="79"/>
      <c r="G37" s="80"/>
      <c r="H37" s="56">
        <f t="shared" si="0"/>
        <v>882614.31964306498</v>
      </c>
      <c r="I37" s="56">
        <f t="shared" si="1"/>
        <v>882614.31964306498</v>
      </c>
      <c r="J37" s="69">
        <v>0</v>
      </c>
    </row>
    <row r="38" spans="2:10" s="74" customFormat="1" ht="13.5" customHeight="1">
      <c r="B38" s="10">
        <v>34</v>
      </c>
      <c r="C38" s="34" t="s">
        <v>45</v>
      </c>
      <c r="D38" s="127">
        <v>919418.94744131295</v>
      </c>
      <c r="E38" s="127">
        <v>890977.35697379196</v>
      </c>
      <c r="F38" s="79"/>
      <c r="G38" s="80"/>
      <c r="H38" s="56">
        <f t="shared" si="0"/>
        <v>882614.31964306498</v>
      </c>
      <c r="I38" s="56">
        <f t="shared" si="1"/>
        <v>882614.31964306498</v>
      </c>
      <c r="J38" s="69">
        <v>0</v>
      </c>
    </row>
    <row r="39" spans="2:10" s="74" customFormat="1" ht="13.5" customHeight="1">
      <c r="B39" s="10">
        <v>35</v>
      </c>
      <c r="C39" s="34" t="s">
        <v>2</v>
      </c>
      <c r="D39" s="127">
        <v>819890.92023373197</v>
      </c>
      <c r="E39" s="127">
        <v>881441.86010083801</v>
      </c>
      <c r="F39" s="79"/>
      <c r="G39" s="80"/>
      <c r="H39" s="56">
        <f t="shared" si="0"/>
        <v>882614.31964306498</v>
      </c>
      <c r="I39" s="56">
        <f t="shared" si="1"/>
        <v>882614.31964306498</v>
      </c>
      <c r="J39" s="69">
        <v>0</v>
      </c>
    </row>
    <row r="40" spans="2:10" s="74" customFormat="1" ht="13.5" customHeight="1">
      <c r="B40" s="10">
        <v>36</v>
      </c>
      <c r="C40" s="34" t="s">
        <v>3</v>
      </c>
      <c r="D40" s="127">
        <v>831792.67318714201</v>
      </c>
      <c r="E40" s="127">
        <v>893016.13837032998</v>
      </c>
      <c r="F40" s="79"/>
      <c r="G40" s="80"/>
      <c r="H40" s="56">
        <f t="shared" si="0"/>
        <v>882614.31964306498</v>
      </c>
      <c r="I40" s="56">
        <f t="shared" si="1"/>
        <v>882614.31964306498</v>
      </c>
      <c r="J40" s="69">
        <v>0</v>
      </c>
    </row>
    <row r="41" spans="2:10" s="74" customFormat="1" ht="13.5" customHeight="1">
      <c r="B41" s="10">
        <v>37</v>
      </c>
      <c r="C41" s="34" t="s">
        <v>4</v>
      </c>
      <c r="D41" s="127">
        <v>842986.14064401702</v>
      </c>
      <c r="E41" s="127">
        <v>883506.68965614995</v>
      </c>
      <c r="F41" s="79"/>
      <c r="G41" s="80"/>
      <c r="H41" s="56">
        <f t="shared" si="0"/>
        <v>882614.31964306498</v>
      </c>
      <c r="I41" s="56">
        <f t="shared" si="1"/>
        <v>882614.31964306498</v>
      </c>
      <c r="J41" s="69">
        <v>0</v>
      </c>
    </row>
    <row r="42" spans="2:10" s="74" customFormat="1" ht="13.5" customHeight="1">
      <c r="B42" s="10">
        <v>38</v>
      </c>
      <c r="C42" s="51" t="s">
        <v>46</v>
      </c>
      <c r="D42" s="127">
        <v>913201.54981549794</v>
      </c>
      <c r="E42" s="127">
        <v>884268.01796541701</v>
      </c>
      <c r="F42" s="79"/>
      <c r="G42" s="80"/>
      <c r="H42" s="56">
        <f t="shared" si="0"/>
        <v>882614.31964306498</v>
      </c>
      <c r="I42" s="56">
        <f t="shared" si="1"/>
        <v>882614.31964306498</v>
      </c>
      <c r="J42" s="69">
        <v>0</v>
      </c>
    </row>
    <row r="43" spans="2:10" s="74" customFormat="1" ht="13.5" customHeight="1">
      <c r="B43" s="10">
        <v>39</v>
      </c>
      <c r="C43" s="51" t="s">
        <v>9</v>
      </c>
      <c r="D43" s="127">
        <v>854674.92490765895</v>
      </c>
      <c r="E43" s="127">
        <v>872474.52697598096</v>
      </c>
      <c r="F43" s="79"/>
      <c r="G43" s="80"/>
      <c r="H43" s="56">
        <f t="shared" si="0"/>
        <v>882614.31964306498</v>
      </c>
      <c r="I43" s="56">
        <f t="shared" si="1"/>
        <v>882614.31964306498</v>
      </c>
      <c r="J43" s="69">
        <v>0</v>
      </c>
    </row>
    <row r="44" spans="2:10" s="74" customFormat="1" ht="13.5" customHeight="1">
      <c r="B44" s="10">
        <v>40</v>
      </c>
      <c r="C44" s="51" t="s">
        <v>47</v>
      </c>
      <c r="D44" s="127">
        <v>899927.80227595998</v>
      </c>
      <c r="E44" s="127">
        <v>895471.681071328</v>
      </c>
      <c r="F44" s="79"/>
      <c r="G44" s="80"/>
      <c r="H44" s="56">
        <f t="shared" si="0"/>
        <v>882614.31964306498</v>
      </c>
      <c r="I44" s="56">
        <f t="shared" si="1"/>
        <v>882614.31964306498</v>
      </c>
      <c r="J44" s="69">
        <v>0</v>
      </c>
    </row>
    <row r="45" spans="2:10" s="74" customFormat="1" ht="13.5" customHeight="1">
      <c r="B45" s="10">
        <v>41</v>
      </c>
      <c r="C45" s="51" t="s">
        <v>14</v>
      </c>
      <c r="D45" s="127">
        <v>850532.50225138303</v>
      </c>
      <c r="E45" s="127">
        <v>876174.74102207995</v>
      </c>
      <c r="F45" s="79"/>
      <c r="G45" s="80"/>
      <c r="H45" s="56">
        <f t="shared" si="0"/>
        <v>882614.31964306498</v>
      </c>
      <c r="I45" s="56">
        <f t="shared" si="1"/>
        <v>882614.31964306498</v>
      </c>
      <c r="J45" s="69">
        <v>0</v>
      </c>
    </row>
    <row r="46" spans="2:10" s="74" customFormat="1" ht="13.5" customHeight="1">
      <c r="B46" s="10">
        <v>42</v>
      </c>
      <c r="C46" s="51" t="s">
        <v>15</v>
      </c>
      <c r="D46" s="127">
        <v>815063.89365004399</v>
      </c>
      <c r="E46" s="127">
        <v>874303.61971388501</v>
      </c>
      <c r="F46" s="79"/>
      <c r="G46" s="80"/>
      <c r="H46" s="56">
        <f t="shared" si="0"/>
        <v>882614.31964306498</v>
      </c>
      <c r="I46" s="56">
        <f t="shared" si="1"/>
        <v>882614.31964306498</v>
      </c>
      <c r="J46" s="69">
        <v>0</v>
      </c>
    </row>
    <row r="47" spans="2:10" s="74" customFormat="1" ht="13.5" customHeight="1">
      <c r="B47" s="10">
        <v>43</v>
      </c>
      <c r="C47" s="51" t="s">
        <v>10</v>
      </c>
      <c r="D47" s="127">
        <v>890565.65964477498</v>
      </c>
      <c r="E47" s="127">
        <v>879443.64625349699</v>
      </c>
      <c r="F47" s="79"/>
      <c r="G47" s="80"/>
      <c r="H47" s="56">
        <f t="shared" si="0"/>
        <v>882614.31964306498</v>
      </c>
      <c r="I47" s="56">
        <f t="shared" si="1"/>
        <v>882614.31964306498</v>
      </c>
      <c r="J47" s="69">
        <v>0</v>
      </c>
    </row>
    <row r="48" spans="2:10" s="74" customFormat="1" ht="13.5" customHeight="1">
      <c r="B48" s="10">
        <v>44</v>
      </c>
      <c r="C48" s="51" t="s">
        <v>22</v>
      </c>
      <c r="D48" s="127">
        <v>791431.06374212296</v>
      </c>
      <c r="E48" s="127">
        <v>871790.390836359</v>
      </c>
      <c r="F48" s="79"/>
      <c r="G48" s="80"/>
      <c r="H48" s="56">
        <f t="shared" si="0"/>
        <v>882614.31964306498</v>
      </c>
      <c r="I48" s="56">
        <f t="shared" si="1"/>
        <v>882614.31964306498</v>
      </c>
      <c r="J48" s="69">
        <v>0</v>
      </c>
    </row>
    <row r="49" spans="2:10" s="74" customFormat="1" ht="13.5" customHeight="1">
      <c r="B49" s="10">
        <v>45</v>
      </c>
      <c r="C49" s="51" t="s">
        <v>48</v>
      </c>
      <c r="D49" s="127">
        <v>903303.59845079202</v>
      </c>
      <c r="E49" s="127">
        <v>896122.76853589294</v>
      </c>
      <c r="F49" s="79"/>
      <c r="G49" s="80"/>
      <c r="H49" s="56">
        <f t="shared" si="0"/>
        <v>882614.31964306498</v>
      </c>
      <c r="I49" s="56">
        <f t="shared" si="1"/>
        <v>882614.31964306498</v>
      </c>
      <c r="J49" s="69">
        <v>0</v>
      </c>
    </row>
    <row r="50" spans="2:10" s="74" customFormat="1" ht="13.5" customHeight="1">
      <c r="B50" s="10">
        <v>46</v>
      </c>
      <c r="C50" s="51" t="s">
        <v>26</v>
      </c>
      <c r="D50" s="127">
        <v>838521.13587819703</v>
      </c>
      <c r="E50" s="127">
        <v>892335.77773131104</v>
      </c>
      <c r="F50" s="79"/>
      <c r="G50" s="80"/>
      <c r="H50" s="56">
        <f t="shared" si="0"/>
        <v>882614.31964306498</v>
      </c>
      <c r="I50" s="56">
        <f t="shared" si="1"/>
        <v>882614.31964306498</v>
      </c>
      <c r="J50" s="69">
        <v>0</v>
      </c>
    </row>
    <row r="51" spans="2:10" s="74" customFormat="1" ht="13.5" customHeight="1">
      <c r="B51" s="10">
        <v>47</v>
      </c>
      <c r="C51" s="51" t="s">
        <v>16</v>
      </c>
      <c r="D51" s="127">
        <v>817131.42456656101</v>
      </c>
      <c r="E51" s="127">
        <v>867040.60567478498</v>
      </c>
      <c r="F51" s="79"/>
      <c r="G51" s="80"/>
      <c r="H51" s="56">
        <f t="shared" si="0"/>
        <v>882614.31964306498</v>
      </c>
      <c r="I51" s="56">
        <f t="shared" si="1"/>
        <v>882614.31964306498</v>
      </c>
      <c r="J51" s="69">
        <v>0</v>
      </c>
    </row>
    <row r="52" spans="2:10" s="74" customFormat="1" ht="13.5" customHeight="1">
      <c r="B52" s="10">
        <v>48</v>
      </c>
      <c r="C52" s="51" t="s">
        <v>27</v>
      </c>
      <c r="D52" s="127">
        <v>870212.64015843999</v>
      </c>
      <c r="E52" s="127">
        <v>881560.66321847006</v>
      </c>
      <c r="F52" s="79"/>
      <c r="G52" s="80"/>
      <c r="H52" s="56">
        <f t="shared" si="0"/>
        <v>882614.31964306498</v>
      </c>
      <c r="I52" s="56">
        <f t="shared" si="1"/>
        <v>882614.31964306498</v>
      </c>
      <c r="J52" s="69">
        <v>0</v>
      </c>
    </row>
    <row r="53" spans="2:10" s="74" customFormat="1" ht="13.5" customHeight="1">
      <c r="B53" s="10">
        <v>49</v>
      </c>
      <c r="C53" s="51" t="s">
        <v>28</v>
      </c>
      <c r="D53" s="127">
        <v>789602.16916167701</v>
      </c>
      <c r="E53" s="127">
        <v>865470.73432917194</v>
      </c>
      <c r="F53" s="79"/>
      <c r="G53" s="80"/>
      <c r="H53" s="56">
        <f t="shared" si="0"/>
        <v>882614.31964306498</v>
      </c>
      <c r="I53" s="56">
        <f t="shared" si="1"/>
        <v>882614.31964306498</v>
      </c>
      <c r="J53" s="69">
        <v>0</v>
      </c>
    </row>
    <row r="54" spans="2:10" s="74" customFormat="1" ht="13.5" customHeight="1">
      <c r="B54" s="10">
        <v>50</v>
      </c>
      <c r="C54" s="51" t="s">
        <v>17</v>
      </c>
      <c r="D54" s="127">
        <v>806028.02239225805</v>
      </c>
      <c r="E54" s="127">
        <v>868332.910033433</v>
      </c>
      <c r="F54" s="79"/>
      <c r="G54" s="80"/>
      <c r="H54" s="56">
        <f t="shared" si="0"/>
        <v>882614.31964306498</v>
      </c>
      <c r="I54" s="56">
        <f t="shared" si="1"/>
        <v>882614.31964306498</v>
      </c>
      <c r="J54" s="69">
        <v>0</v>
      </c>
    </row>
    <row r="55" spans="2:10" s="74" customFormat="1" ht="13.5" customHeight="1">
      <c r="B55" s="10">
        <v>51</v>
      </c>
      <c r="C55" s="51" t="s">
        <v>49</v>
      </c>
      <c r="D55" s="127">
        <v>884562.64132470603</v>
      </c>
      <c r="E55" s="127">
        <v>878902.41829910397</v>
      </c>
      <c r="F55" s="79"/>
      <c r="G55" s="80"/>
      <c r="H55" s="56">
        <f t="shared" si="0"/>
        <v>882614.31964306498</v>
      </c>
      <c r="I55" s="56">
        <f t="shared" si="1"/>
        <v>882614.31964306498</v>
      </c>
      <c r="J55" s="69">
        <v>0</v>
      </c>
    </row>
    <row r="56" spans="2:10" s="74" customFormat="1" ht="13.5" customHeight="1">
      <c r="B56" s="10">
        <v>52</v>
      </c>
      <c r="C56" s="51" t="s">
        <v>5</v>
      </c>
      <c r="D56" s="127">
        <v>810337.39004149404</v>
      </c>
      <c r="E56" s="127">
        <v>877148.00873201096</v>
      </c>
      <c r="F56" s="79"/>
      <c r="G56" s="80"/>
      <c r="H56" s="56">
        <f t="shared" si="0"/>
        <v>882614.31964306498</v>
      </c>
      <c r="I56" s="56">
        <f t="shared" si="1"/>
        <v>882614.31964306498</v>
      </c>
      <c r="J56" s="69">
        <v>0</v>
      </c>
    </row>
    <row r="57" spans="2:10" s="74" customFormat="1" ht="13.5" customHeight="1">
      <c r="B57" s="10">
        <v>53</v>
      </c>
      <c r="C57" s="51" t="s">
        <v>23</v>
      </c>
      <c r="D57" s="127">
        <v>825853.56763683003</v>
      </c>
      <c r="E57" s="127">
        <v>880265.97085559706</v>
      </c>
      <c r="F57" s="79"/>
      <c r="G57" s="80"/>
      <c r="H57" s="56">
        <f t="shared" si="0"/>
        <v>882614.31964306498</v>
      </c>
      <c r="I57" s="56">
        <f t="shared" si="1"/>
        <v>882614.31964306498</v>
      </c>
      <c r="J57" s="69">
        <v>0</v>
      </c>
    </row>
    <row r="58" spans="2:10" s="74" customFormat="1" ht="13.5" customHeight="1">
      <c r="B58" s="10">
        <v>54</v>
      </c>
      <c r="C58" s="51" t="s">
        <v>29</v>
      </c>
      <c r="D58" s="127">
        <v>797440.76538377895</v>
      </c>
      <c r="E58" s="127">
        <v>886199.55558675702</v>
      </c>
      <c r="F58" s="79"/>
      <c r="G58" s="80"/>
      <c r="H58" s="56">
        <f t="shared" si="0"/>
        <v>882614.31964306498</v>
      </c>
      <c r="I58" s="56">
        <f t="shared" si="1"/>
        <v>882614.31964306498</v>
      </c>
      <c r="J58" s="69">
        <v>0</v>
      </c>
    </row>
    <row r="59" spans="2:10" s="74" customFormat="1" ht="13.5" customHeight="1">
      <c r="B59" s="10">
        <v>55</v>
      </c>
      <c r="C59" s="51" t="s">
        <v>18</v>
      </c>
      <c r="D59" s="127">
        <v>834196.17769671697</v>
      </c>
      <c r="E59" s="127">
        <v>863951.89834588603</v>
      </c>
      <c r="F59" s="79"/>
      <c r="G59" s="80"/>
      <c r="H59" s="56">
        <f t="shared" si="0"/>
        <v>882614.31964306498</v>
      </c>
      <c r="I59" s="56">
        <f t="shared" si="1"/>
        <v>882614.31964306498</v>
      </c>
      <c r="J59" s="69">
        <v>0</v>
      </c>
    </row>
    <row r="60" spans="2:10" s="74" customFormat="1" ht="13.5" customHeight="1">
      <c r="B60" s="10">
        <v>56</v>
      </c>
      <c r="C60" s="51" t="s">
        <v>11</v>
      </c>
      <c r="D60" s="127">
        <v>814468.51883199299</v>
      </c>
      <c r="E60" s="127">
        <v>860996.48107672203</v>
      </c>
      <c r="F60" s="79"/>
      <c r="G60" s="80"/>
      <c r="H60" s="56">
        <f t="shared" si="0"/>
        <v>882614.31964306498</v>
      </c>
      <c r="I60" s="56">
        <f t="shared" si="1"/>
        <v>882614.31964306498</v>
      </c>
      <c r="J60" s="69">
        <v>0</v>
      </c>
    </row>
    <row r="61" spans="2:10" s="74" customFormat="1" ht="13.5" customHeight="1">
      <c r="B61" s="10">
        <v>57</v>
      </c>
      <c r="C61" s="51" t="s">
        <v>50</v>
      </c>
      <c r="D61" s="127">
        <v>930519.10273817601</v>
      </c>
      <c r="E61" s="127">
        <v>894336.39474191202</v>
      </c>
      <c r="F61" s="79"/>
      <c r="G61" s="80"/>
      <c r="H61" s="56">
        <f t="shared" si="0"/>
        <v>882614.31964306498</v>
      </c>
      <c r="I61" s="56">
        <f t="shared" si="1"/>
        <v>882614.31964306498</v>
      </c>
      <c r="J61" s="69">
        <v>0</v>
      </c>
    </row>
    <row r="62" spans="2:10" s="74" customFormat="1" ht="13.5" customHeight="1">
      <c r="B62" s="10">
        <v>58</v>
      </c>
      <c r="C62" s="51" t="s">
        <v>30</v>
      </c>
      <c r="D62" s="127">
        <v>798952.61649444303</v>
      </c>
      <c r="E62" s="127">
        <v>884696.87074381195</v>
      </c>
      <c r="F62" s="79"/>
      <c r="G62" s="80"/>
      <c r="H62" s="56">
        <f t="shared" si="0"/>
        <v>882614.31964306498</v>
      </c>
      <c r="I62" s="56">
        <f t="shared" si="1"/>
        <v>882614.31964306498</v>
      </c>
      <c r="J62" s="69">
        <v>0</v>
      </c>
    </row>
    <row r="63" spans="2:10" s="74" customFormat="1" ht="13.5" customHeight="1">
      <c r="B63" s="10">
        <v>59</v>
      </c>
      <c r="C63" s="51" t="s">
        <v>24</v>
      </c>
      <c r="D63" s="127">
        <v>841649.84275317995</v>
      </c>
      <c r="E63" s="127">
        <v>869275.07425232895</v>
      </c>
      <c r="F63" s="79"/>
      <c r="G63" s="80"/>
      <c r="H63" s="56">
        <f t="shared" si="0"/>
        <v>882614.31964306498</v>
      </c>
      <c r="I63" s="56">
        <f t="shared" si="1"/>
        <v>882614.31964306498</v>
      </c>
      <c r="J63" s="69">
        <v>0</v>
      </c>
    </row>
    <row r="64" spans="2:10" s="74" customFormat="1" ht="13.5" customHeight="1">
      <c r="B64" s="10">
        <v>60</v>
      </c>
      <c r="C64" s="51" t="s">
        <v>51</v>
      </c>
      <c r="D64" s="127">
        <v>865658.46665259602</v>
      </c>
      <c r="E64" s="127">
        <v>875735.49171630898</v>
      </c>
      <c r="F64" s="79"/>
      <c r="G64" s="80"/>
      <c r="H64" s="56">
        <f t="shared" si="0"/>
        <v>882614.31964306498</v>
      </c>
      <c r="I64" s="56">
        <f t="shared" si="1"/>
        <v>882614.31964306498</v>
      </c>
      <c r="J64" s="69">
        <v>0</v>
      </c>
    </row>
    <row r="65" spans="2:10" s="74" customFormat="1" ht="13.5" customHeight="1">
      <c r="B65" s="10">
        <v>61</v>
      </c>
      <c r="C65" s="51" t="s">
        <v>19</v>
      </c>
      <c r="D65" s="127">
        <v>834215.71586443996</v>
      </c>
      <c r="E65" s="127">
        <v>858673.42825620295</v>
      </c>
      <c r="F65" s="79"/>
      <c r="G65" s="80"/>
      <c r="H65" s="56">
        <f t="shared" si="0"/>
        <v>882614.31964306498</v>
      </c>
      <c r="I65" s="56">
        <f t="shared" si="1"/>
        <v>882614.31964306498</v>
      </c>
      <c r="J65" s="69">
        <v>0</v>
      </c>
    </row>
    <row r="66" spans="2:10" s="74" customFormat="1" ht="13.5" customHeight="1">
      <c r="B66" s="10">
        <v>62</v>
      </c>
      <c r="C66" s="51" t="s">
        <v>20</v>
      </c>
      <c r="D66" s="127">
        <v>780389.607113317</v>
      </c>
      <c r="E66" s="127">
        <v>865264.36259632697</v>
      </c>
      <c r="F66" s="79"/>
      <c r="G66" s="80"/>
      <c r="H66" s="56">
        <f t="shared" si="0"/>
        <v>882614.31964306498</v>
      </c>
      <c r="I66" s="56">
        <f t="shared" si="1"/>
        <v>882614.31964306498</v>
      </c>
      <c r="J66" s="69">
        <v>0</v>
      </c>
    </row>
    <row r="67" spans="2:10" s="74" customFormat="1" ht="13.5" customHeight="1">
      <c r="B67" s="10">
        <v>63</v>
      </c>
      <c r="C67" s="51" t="s">
        <v>31</v>
      </c>
      <c r="D67" s="127">
        <v>842333.05442637799</v>
      </c>
      <c r="E67" s="127">
        <v>875235.30725584796</v>
      </c>
      <c r="F67" s="79"/>
      <c r="G67" s="80"/>
      <c r="H67" s="56">
        <f t="shared" si="0"/>
        <v>882614.31964306498</v>
      </c>
      <c r="I67" s="56">
        <f t="shared" si="1"/>
        <v>882614.31964306498</v>
      </c>
      <c r="J67" s="69">
        <v>0</v>
      </c>
    </row>
    <row r="68" spans="2:10" s="74" customFormat="1" ht="13.5" customHeight="1">
      <c r="B68" s="10">
        <v>64</v>
      </c>
      <c r="C68" s="51" t="s">
        <v>52</v>
      </c>
      <c r="D68" s="127">
        <v>918896.62387676502</v>
      </c>
      <c r="E68" s="127">
        <v>885854.73039123602</v>
      </c>
      <c r="F68" s="79"/>
      <c r="G68" s="80"/>
      <c r="H68" s="56">
        <f t="shared" si="0"/>
        <v>882614.31964306498</v>
      </c>
      <c r="I68" s="56">
        <f t="shared" si="1"/>
        <v>882614.31964306498</v>
      </c>
      <c r="J68" s="69">
        <v>0</v>
      </c>
    </row>
    <row r="69" spans="2:10" s="74" customFormat="1" ht="13.5" customHeight="1">
      <c r="B69" s="10">
        <v>65</v>
      </c>
      <c r="C69" s="51" t="s">
        <v>12</v>
      </c>
      <c r="D69" s="127">
        <v>862627.93837286602</v>
      </c>
      <c r="E69" s="127">
        <v>879218.23274437001</v>
      </c>
      <c r="F69" s="79"/>
      <c r="G69" s="80"/>
      <c r="H69" s="56">
        <f t="shared" ref="H69:H78" si="2">$D$79</f>
        <v>882614.31964306498</v>
      </c>
      <c r="I69" s="56">
        <f t="shared" ref="I69:I78" si="3">$E$79</f>
        <v>882614.31964306498</v>
      </c>
      <c r="J69" s="69">
        <v>0</v>
      </c>
    </row>
    <row r="70" spans="2:10" s="74" customFormat="1" ht="13.5" customHeight="1">
      <c r="B70" s="10">
        <v>66</v>
      </c>
      <c r="C70" s="51" t="s">
        <v>6</v>
      </c>
      <c r="D70" s="127">
        <v>757585.83497483004</v>
      </c>
      <c r="E70" s="127">
        <v>871227.26913583896</v>
      </c>
      <c r="F70" s="79"/>
      <c r="G70" s="80"/>
      <c r="H70" s="56">
        <f t="shared" si="2"/>
        <v>882614.31964306498</v>
      </c>
      <c r="I70" s="56">
        <f t="shared" si="3"/>
        <v>882614.31964306498</v>
      </c>
      <c r="J70" s="69">
        <v>0</v>
      </c>
    </row>
    <row r="71" spans="2:10" s="74" customFormat="1" ht="13.5" customHeight="1">
      <c r="B71" s="10">
        <v>67</v>
      </c>
      <c r="C71" s="51" t="s">
        <v>7</v>
      </c>
      <c r="D71" s="127">
        <v>884722.074927954</v>
      </c>
      <c r="E71" s="127">
        <v>923729.62323207699</v>
      </c>
      <c r="F71" s="79"/>
      <c r="G71" s="80"/>
      <c r="H71" s="56">
        <f t="shared" si="2"/>
        <v>882614.31964306498</v>
      </c>
      <c r="I71" s="56">
        <f t="shared" si="3"/>
        <v>882614.31964306498</v>
      </c>
      <c r="J71" s="69">
        <v>0</v>
      </c>
    </row>
    <row r="72" spans="2:10" s="74" customFormat="1" ht="13.5" customHeight="1">
      <c r="B72" s="10">
        <v>68</v>
      </c>
      <c r="C72" s="51" t="s">
        <v>53</v>
      </c>
      <c r="D72" s="127">
        <v>902563.62606232299</v>
      </c>
      <c r="E72" s="127">
        <v>907158.76201915205</v>
      </c>
      <c r="F72" s="79"/>
      <c r="G72" s="80"/>
      <c r="H72" s="56">
        <f t="shared" si="2"/>
        <v>882614.31964306498</v>
      </c>
      <c r="I72" s="56">
        <f t="shared" si="3"/>
        <v>882614.31964306498</v>
      </c>
      <c r="J72" s="69">
        <v>0</v>
      </c>
    </row>
    <row r="73" spans="2:10" s="74" customFormat="1" ht="13.5" customHeight="1">
      <c r="B73" s="10">
        <v>69</v>
      </c>
      <c r="C73" s="51" t="s">
        <v>54</v>
      </c>
      <c r="D73" s="127">
        <v>861405.91164658603</v>
      </c>
      <c r="E73" s="127">
        <v>873294.03078316804</v>
      </c>
      <c r="F73" s="79"/>
      <c r="G73" s="80"/>
      <c r="H73" s="56">
        <f t="shared" si="2"/>
        <v>882614.31964306498</v>
      </c>
      <c r="I73" s="56">
        <f t="shared" si="3"/>
        <v>882614.31964306498</v>
      </c>
      <c r="J73" s="69">
        <v>0</v>
      </c>
    </row>
    <row r="74" spans="2:10" s="74" customFormat="1" ht="13.5" customHeight="1">
      <c r="B74" s="10">
        <v>70</v>
      </c>
      <c r="C74" s="51" t="s">
        <v>55</v>
      </c>
      <c r="D74" s="127">
        <v>912683.55817875196</v>
      </c>
      <c r="E74" s="127">
        <v>886631.71914497705</v>
      </c>
      <c r="F74" s="79"/>
      <c r="G74" s="80"/>
      <c r="H74" s="56">
        <f t="shared" si="2"/>
        <v>882614.31964306498</v>
      </c>
      <c r="I74" s="56">
        <f t="shared" si="3"/>
        <v>882614.31964306498</v>
      </c>
      <c r="J74" s="69">
        <v>0</v>
      </c>
    </row>
    <row r="75" spans="2:10" s="74" customFormat="1" ht="13.5" customHeight="1">
      <c r="B75" s="10">
        <v>71</v>
      </c>
      <c r="C75" s="51" t="s">
        <v>56</v>
      </c>
      <c r="D75" s="127">
        <v>991143.11796942598</v>
      </c>
      <c r="E75" s="127">
        <v>888290.40319991601</v>
      </c>
      <c r="F75" s="79"/>
      <c r="G75" s="80"/>
      <c r="H75" s="56">
        <f t="shared" si="2"/>
        <v>882614.31964306498</v>
      </c>
      <c r="I75" s="56">
        <f t="shared" si="3"/>
        <v>882614.31964306498</v>
      </c>
      <c r="J75" s="69">
        <v>0</v>
      </c>
    </row>
    <row r="76" spans="2:10" s="74" customFormat="1" ht="13.5" customHeight="1">
      <c r="B76" s="10">
        <v>72</v>
      </c>
      <c r="C76" s="51" t="s">
        <v>32</v>
      </c>
      <c r="D76" s="127">
        <v>749490.96538274002</v>
      </c>
      <c r="E76" s="127">
        <v>880629.89649390394</v>
      </c>
      <c r="F76" s="79"/>
      <c r="G76" s="80"/>
      <c r="H76" s="56">
        <f t="shared" si="2"/>
        <v>882614.31964306498</v>
      </c>
      <c r="I76" s="56">
        <f t="shared" si="3"/>
        <v>882614.31964306498</v>
      </c>
      <c r="J76" s="69">
        <v>0</v>
      </c>
    </row>
    <row r="77" spans="2:10" s="74" customFormat="1" ht="13.5" customHeight="1">
      <c r="B77" s="10">
        <v>73</v>
      </c>
      <c r="C77" s="51" t="s">
        <v>33</v>
      </c>
      <c r="D77" s="127">
        <v>784347.33239733195</v>
      </c>
      <c r="E77" s="127">
        <v>882942.39346997999</v>
      </c>
      <c r="F77" s="79"/>
      <c r="G77" s="80"/>
      <c r="H77" s="56">
        <f t="shared" si="2"/>
        <v>882614.31964306498</v>
      </c>
      <c r="I77" s="56">
        <f t="shared" si="3"/>
        <v>882614.31964306498</v>
      </c>
      <c r="J77" s="69">
        <v>0</v>
      </c>
    </row>
    <row r="78" spans="2:10" s="74" customFormat="1" ht="13.5" customHeight="1" thickBot="1">
      <c r="B78" s="10">
        <v>74</v>
      </c>
      <c r="C78" s="51" t="s">
        <v>34</v>
      </c>
      <c r="D78" s="127">
        <v>915878.63247863203</v>
      </c>
      <c r="E78" s="127">
        <v>876399.39227968804</v>
      </c>
      <c r="F78" s="79"/>
      <c r="G78" s="80"/>
      <c r="H78" s="56">
        <f t="shared" si="2"/>
        <v>882614.31964306498</v>
      </c>
      <c r="I78" s="56">
        <f t="shared" si="3"/>
        <v>882614.31964306498</v>
      </c>
      <c r="J78" s="69">
        <v>9999</v>
      </c>
    </row>
    <row r="79" spans="2:10" s="74" customFormat="1" ht="13.5" customHeight="1" thickTop="1">
      <c r="B79" s="151" t="s">
        <v>0</v>
      </c>
      <c r="C79" s="152"/>
      <c r="D79" s="128">
        <v>882614.31964306498</v>
      </c>
      <c r="E79" s="128">
        <v>882614.31964306498</v>
      </c>
      <c r="F79" s="79"/>
      <c r="G79" s="80"/>
      <c r="H79" s="59"/>
      <c r="I79" s="59"/>
      <c r="J79" s="59"/>
    </row>
    <row r="80" spans="2:10" ht="13.5" customHeight="1">
      <c r="B80" s="46" t="s">
        <v>169</v>
      </c>
    </row>
    <row r="81" spans="2:2" ht="13.5" customHeight="1">
      <c r="B81" s="46" t="s">
        <v>177</v>
      </c>
    </row>
    <row r="82" spans="2:2" ht="13.5" customHeight="1">
      <c r="B82" s="46" t="s">
        <v>154</v>
      </c>
    </row>
  </sheetData>
  <mergeCells count="7">
    <mergeCell ref="H3:H4"/>
    <mergeCell ref="I3:I4"/>
    <mergeCell ref="B79:C79"/>
    <mergeCell ref="B3:B4"/>
    <mergeCell ref="C3:C4"/>
    <mergeCell ref="D3:D4"/>
    <mergeCell ref="E3:E4"/>
  </mergeCells>
  <phoneticPr fontId="4"/>
  <pageMargins left="0.70866141732283472" right="0.70866141732283472" top="0.74803149606299213" bottom="0.19685039370078741" header="0.31496062992125984" footer="0.19685039370078741"/>
  <pageSetup paperSize="9" scale="69" fitToHeight="0" orientation="portrait" r:id="rId1"/>
  <headerFooter>
    <oddHeader>&amp;R&amp;"ＭＳ 明朝,標準"&amp;12 2-1.医療費の状況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J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72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155</v>
      </c>
    </row>
    <row r="2" spans="1:10" ht="16.5" customHeight="1">
      <c r="A2" s="2" t="s">
        <v>147</v>
      </c>
    </row>
    <row r="3" spans="1:10" ht="16.5" customHeight="1">
      <c r="A3" s="2" t="s">
        <v>156</v>
      </c>
      <c r="J3" s="2" t="s">
        <v>157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128</v>
      </c>
    </row>
    <row r="2" spans="1:1" ht="16.5" customHeight="1">
      <c r="A2" s="2" t="s">
        <v>129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5" width="8.875" style="81" customWidth="1"/>
    <col min="16" max="16" width="5.625" style="81" customWidth="1"/>
    <col min="17" max="17" width="2" style="3" customWidth="1"/>
    <col min="18" max="16384" width="9" style="3"/>
  </cols>
  <sheetData>
    <row r="1" spans="1:16">
      <c r="A1" s="81" t="s">
        <v>166</v>
      </c>
    </row>
    <row r="2" spans="1:16">
      <c r="A2" s="81" t="s">
        <v>160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6">
        <v>899900</v>
      </c>
      <c r="E5" s="72" t="s">
        <v>174</v>
      </c>
      <c r="F5" s="106">
        <v>918000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881800</v>
      </c>
      <c r="E7" s="72" t="s">
        <v>174</v>
      </c>
      <c r="F7" s="106">
        <v>899900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863700</v>
      </c>
      <c r="E9" s="72" t="s">
        <v>174</v>
      </c>
      <c r="F9" s="106">
        <v>881800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845600</v>
      </c>
      <c r="E11" s="72" t="s">
        <v>174</v>
      </c>
      <c r="F11" s="106">
        <v>863700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827500</v>
      </c>
      <c r="E13" s="72" t="s">
        <v>174</v>
      </c>
      <c r="F13" s="106">
        <v>845600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39370078740157483" right="0.1968503937007874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144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129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5" width="8.875" style="81" customWidth="1"/>
    <col min="16" max="16" width="5.625" style="81" customWidth="1"/>
    <col min="17" max="17" width="2" style="3" customWidth="1"/>
    <col min="18" max="16384" width="9" style="3"/>
  </cols>
  <sheetData>
    <row r="1" spans="1:16">
      <c r="A1" s="81" t="s">
        <v>161</v>
      </c>
    </row>
    <row r="2" spans="1:16">
      <c r="A2" s="81" t="s">
        <v>160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6">
        <v>36020</v>
      </c>
      <c r="E5" s="72" t="s">
        <v>174</v>
      </c>
      <c r="F5" s="106">
        <v>37300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34740</v>
      </c>
      <c r="E7" s="72" t="s">
        <v>174</v>
      </c>
      <c r="F7" s="106">
        <v>36020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33460</v>
      </c>
      <c r="E9" s="72" t="s">
        <v>174</v>
      </c>
      <c r="F9" s="106">
        <v>34740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32180</v>
      </c>
      <c r="E11" s="72" t="s">
        <v>174</v>
      </c>
      <c r="F11" s="106">
        <v>33460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30900</v>
      </c>
      <c r="E13" s="72" t="s">
        <v>174</v>
      </c>
      <c r="F13" s="106">
        <v>32180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145</v>
      </c>
    </row>
    <row r="2" spans="1:1" ht="16.5" customHeight="1">
      <c r="A2" s="2" t="s">
        <v>129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81" customWidth="1"/>
    <col min="2" max="2" width="2.125" style="81" customWidth="1"/>
    <col min="3" max="3" width="8.375" style="81" customWidth="1"/>
    <col min="4" max="4" width="11.625" style="81" customWidth="1"/>
    <col min="5" max="5" width="5.5" style="81" bestFit="1" customWidth="1"/>
    <col min="6" max="6" width="11.625" style="81" customWidth="1"/>
    <col min="7" max="7" width="5.5" style="81" customWidth="1"/>
    <col min="8" max="15" width="8.875" style="81" customWidth="1"/>
    <col min="16" max="16" width="5.625" style="81" customWidth="1"/>
    <col min="17" max="17" width="2" style="3" customWidth="1"/>
    <col min="18" max="16384" width="9" style="3"/>
  </cols>
  <sheetData>
    <row r="1" spans="1:16">
      <c r="A1" s="81" t="s">
        <v>162</v>
      </c>
    </row>
    <row r="2" spans="1:16">
      <c r="A2" s="81" t="s">
        <v>160</v>
      </c>
    </row>
    <row r="4" spans="1:16" ht="13.5" customHeight="1">
      <c r="B4" s="82"/>
      <c r="C4" s="83"/>
      <c r="D4" s="83"/>
      <c r="E4" s="83"/>
      <c r="F4" s="83"/>
      <c r="G4" s="84"/>
    </row>
    <row r="5" spans="1:16" ht="13.5" customHeight="1">
      <c r="B5" s="85"/>
      <c r="C5" s="86"/>
      <c r="D5" s="106">
        <v>965860</v>
      </c>
      <c r="E5" s="72" t="s">
        <v>174</v>
      </c>
      <c r="F5" s="106">
        <v>989100</v>
      </c>
      <c r="G5" s="87" t="s">
        <v>175</v>
      </c>
    </row>
    <row r="6" spans="1:16">
      <c r="B6" s="85"/>
      <c r="D6" s="106"/>
      <c r="E6" s="72"/>
      <c r="F6" s="106"/>
      <c r="G6" s="87"/>
    </row>
    <row r="7" spans="1:16">
      <c r="B7" s="85"/>
      <c r="C7" s="88"/>
      <c r="D7" s="106">
        <v>942620</v>
      </c>
      <c r="E7" s="72" t="s">
        <v>174</v>
      </c>
      <c r="F7" s="106">
        <v>965860</v>
      </c>
      <c r="G7" s="87" t="s">
        <v>176</v>
      </c>
    </row>
    <row r="8" spans="1:16">
      <c r="B8" s="85"/>
      <c r="D8" s="106"/>
      <c r="E8" s="72"/>
      <c r="F8" s="106"/>
      <c r="G8" s="87"/>
    </row>
    <row r="9" spans="1:16">
      <c r="B9" s="85"/>
      <c r="C9" s="89"/>
      <c r="D9" s="106">
        <v>919380</v>
      </c>
      <c r="E9" s="72" t="s">
        <v>174</v>
      </c>
      <c r="F9" s="106">
        <v>942620</v>
      </c>
      <c r="G9" s="87" t="s">
        <v>176</v>
      </c>
    </row>
    <row r="10" spans="1:16">
      <c r="B10" s="85"/>
      <c r="D10" s="106"/>
      <c r="E10" s="72"/>
      <c r="F10" s="106"/>
      <c r="G10" s="87"/>
    </row>
    <row r="11" spans="1:16">
      <c r="B11" s="85"/>
      <c r="C11" s="90"/>
      <c r="D11" s="106">
        <v>896140</v>
      </c>
      <c r="E11" s="72" t="s">
        <v>174</v>
      </c>
      <c r="F11" s="106">
        <v>919380</v>
      </c>
      <c r="G11" s="87" t="s">
        <v>176</v>
      </c>
    </row>
    <row r="12" spans="1:16">
      <c r="B12" s="85"/>
      <c r="D12" s="106"/>
      <c r="E12" s="72"/>
      <c r="F12" s="106"/>
      <c r="G12" s="87"/>
    </row>
    <row r="13" spans="1:16">
      <c r="B13" s="85"/>
      <c r="C13" s="91"/>
      <c r="D13" s="106">
        <v>872900</v>
      </c>
      <c r="E13" s="72" t="s">
        <v>174</v>
      </c>
      <c r="F13" s="106">
        <v>896140</v>
      </c>
      <c r="G13" s="87" t="s">
        <v>176</v>
      </c>
    </row>
    <row r="14" spans="1:16">
      <c r="B14" s="92"/>
      <c r="C14" s="93"/>
      <c r="D14" s="93"/>
      <c r="E14" s="93"/>
      <c r="F14" s="93"/>
      <c r="G14" s="94"/>
    </row>
    <row r="16" spans="1:16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</row>
    <row r="17" spans="2:16">
      <c r="B17" s="85"/>
      <c r="P17" s="95"/>
    </row>
    <row r="18" spans="2:16">
      <c r="B18" s="85"/>
      <c r="P18" s="95"/>
    </row>
    <row r="19" spans="2:16">
      <c r="B19" s="85"/>
      <c r="P19" s="95"/>
    </row>
    <row r="20" spans="2:16">
      <c r="B20" s="85"/>
      <c r="P20" s="95"/>
    </row>
    <row r="21" spans="2:16">
      <c r="B21" s="85"/>
      <c r="P21" s="95"/>
    </row>
    <row r="22" spans="2:16">
      <c r="B22" s="85"/>
      <c r="P22" s="95"/>
    </row>
    <row r="23" spans="2:16">
      <c r="B23" s="85"/>
      <c r="P23" s="95"/>
    </row>
    <row r="24" spans="2:16">
      <c r="B24" s="85"/>
      <c r="P24" s="95"/>
    </row>
    <row r="25" spans="2:16">
      <c r="B25" s="85"/>
      <c r="P25" s="95"/>
    </row>
    <row r="26" spans="2:16">
      <c r="B26" s="85"/>
      <c r="P26" s="95"/>
    </row>
    <row r="27" spans="2:16">
      <c r="B27" s="85"/>
      <c r="P27" s="95"/>
    </row>
    <row r="28" spans="2:16">
      <c r="B28" s="85"/>
      <c r="P28" s="95"/>
    </row>
    <row r="29" spans="2:16">
      <c r="B29" s="85"/>
      <c r="P29" s="95"/>
    </row>
    <row r="30" spans="2:16">
      <c r="B30" s="85"/>
      <c r="P30" s="95"/>
    </row>
    <row r="31" spans="2:16">
      <c r="B31" s="85"/>
      <c r="P31" s="95"/>
    </row>
    <row r="32" spans="2:16">
      <c r="B32" s="85"/>
      <c r="P32" s="95"/>
    </row>
    <row r="33" spans="2:16">
      <c r="B33" s="85"/>
      <c r="P33" s="95"/>
    </row>
    <row r="34" spans="2:16">
      <c r="B34" s="85"/>
      <c r="P34" s="95"/>
    </row>
    <row r="35" spans="2:16">
      <c r="B35" s="85"/>
      <c r="P35" s="95"/>
    </row>
    <row r="36" spans="2:16">
      <c r="B36" s="85"/>
      <c r="P36" s="95"/>
    </row>
    <row r="37" spans="2:16">
      <c r="B37" s="85"/>
      <c r="P37" s="95"/>
    </row>
    <row r="38" spans="2:16">
      <c r="B38" s="85"/>
      <c r="P38" s="95"/>
    </row>
    <row r="39" spans="2:16">
      <c r="B39" s="85"/>
      <c r="P39" s="95"/>
    </row>
    <row r="40" spans="2:16">
      <c r="B40" s="85"/>
      <c r="P40" s="95"/>
    </row>
    <row r="41" spans="2:16">
      <c r="B41" s="85"/>
      <c r="P41" s="95"/>
    </row>
    <row r="42" spans="2:16">
      <c r="B42" s="85"/>
      <c r="P42" s="95"/>
    </row>
    <row r="43" spans="2:16">
      <c r="B43" s="85"/>
      <c r="P43" s="95"/>
    </row>
    <row r="44" spans="2:16">
      <c r="B44" s="85"/>
      <c r="P44" s="95"/>
    </row>
    <row r="45" spans="2:16">
      <c r="B45" s="85"/>
      <c r="P45" s="95"/>
    </row>
    <row r="46" spans="2:16">
      <c r="B46" s="85"/>
      <c r="P46" s="95"/>
    </row>
    <row r="47" spans="2:16">
      <c r="B47" s="85"/>
      <c r="P47" s="95"/>
    </row>
    <row r="48" spans="2:16">
      <c r="B48" s="85"/>
      <c r="P48" s="95"/>
    </row>
    <row r="49" spans="2:16">
      <c r="B49" s="85"/>
      <c r="P49" s="95"/>
    </row>
    <row r="50" spans="2:16">
      <c r="B50" s="85"/>
      <c r="P50" s="95"/>
    </row>
    <row r="51" spans="2:16">
      <c r="B51" s="85"/>
      <c r="P51" s="95"/>
    </row>
    <row r="52" spans="2:16">
      <c r="B52" s="85"/>
      <c r="P52" s="95"/>
    </row>
    <row r="53" spans="2:16">
      <c r="B53" s="85"/>
      <c r="P53" s="95"/>
    </row>
    <row r="54" spans="2:16">
      <c r="B54" s="85"/>
      <c r="P54" s="95"/>
    </row>
    <row r="55" spans="2:16">
      <c r="B55" s="85"/>
      <c r="P55" s="95"/>
    </row>
    <row r="56" spans="2:16">
      <c r="B56" s="85"/>
      <c r="P56" s="95"/>
    </row>
    <row r="57" spans="2:16">
      <c r="B57" s="85"/>
      <c r="P57" s="95"/>
    </row>
    <row r="58" spans="2:16">
      <c r="B58" s="85"/>
      <c r="P58" s="95"/>
    </row>
    <row r="59" spans="2:16">
      <c r="B59" s="85"/>
      <c r="P59" s="95"/>
    </row>
    <row r="60" spans="2:16">
      <c r="B60" s="85"/>
      <c r="P60" s="95"/>
    </row>
    <row r="61" spans="2:16">
      <c r="B61" s="85"/>
      <c r="P61" s="95"/>
    </row>
    <row r="62" spans="2:16">
      <c r="B62" s="85"/>
      <c r="P62" s="95"/>
    </row>
    <row r="63" spans="2:16">
      <c r="B63" s="85"/>
      <c r="P63" s="95"/>
    </row>
    <row r="64" spans="2:16">
      <c r="B64" s="85"/>
      <c r="P64" s="95"/>
    </row>
    <row r="65" spans="2:16">
      <c r="B65" s="85"/>
      <c r="P65" s="95"/>
    </row>
    <row r="66" spans="2:16">
      <c r="B66" s="85"/>
      <c r="P66" s="95"/>
    </row>
    <row r="67" spans="2:16">
      <c r="B67" s="85"/>
      <c r="P67" s="95"/>
    </row>
    <row r="68" spans="2:16">
      <c r="B68" s="85"/>
      <c r="P68" s="95"/>
    </row>
    <row r="69" spans="2:16">
      <c r="B69" s="85"/>
      <c r="P69" s="95"/>
    </row>
    <row r="70" spans="2:16">
      <c r="B70" s="85"/>
      <c r="P70" s="95"/>
    </row>
    <row r="71" spans="2:16">
      <c r="B71" s="85"/>
      <c r="P71" s="95"/>
    </row>
    <row r="72" spans="2:16">
      <c r="B72" s="85"/>
      <c r="P72" s="95"/>
    </row>
    <row r="73" spans="2:16">
      <c r="B73" s="85"/>
      <c r="P73" s="95"/>
    </row>
    <row r="74" spans="2:16">
      <c r="B74" s="85"/>
      <c r="P74" s="95"/>
    </row>
    <row r="75" spans="2:16">
      <c r="B75" s="85"/>
      <c r="P75" s="95"/>
    </row>
    <row r="76" spans="2:16">
      <c r="B76" s="85"/>
      <c r="P76" s="95"/>
    </row>
    <row r="77" spans="2:16">
      <c r="B77" s="85"/>
      <c r="P77" s="95"/>
    </row>
    <row r="78" spans="2:16">
      <c r="B78" s="85"/>
      <c r="P78" s="95"/>
    </row>
    <row r="79" spans="2:16">
      <c r="B79" s="85"/>
      <c r="P79" s="95"/>
    </row>
    <row r="80" spans="2:16">
      <c r="B80" s="85"/>
      <c r="P80" s="95"/>
    </row>
    <row r="81" spans="2:16">
      <c r="B81" s="85"/>
      <c r="P81" s="95"/>
    </row>
    <row r="82" spans="2:16">
      <c r="B82" s="85"/>
      <c r="P82" s="95"/>
    </row>
    <row r="83" spans="2:16">
      <c r="B83" s="85"/>
      <c r="P83" s="95"/>
    </row>
    <row r="84" spans="2:16"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138</v>
      </c>
    </row>
    <row r="2" spans="1:1" ht="16.5" customHeight="1">
      <c r="A2" s="2" t="s">
        <v>137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医療費</vt:lpstr>
      <vt:lpstr>地区別_医療費</vt:lpstr>
      <vt:lpstr>地区別_被保険者一人当たりの医療費グラフ</vt:lpstr>
      <vt:lpstr>地区別_被保険者一人当たりの医療費MAP</vt:lpstr>
      <vt:lpstr>地区別_レセプト一件当たりの医療費グラフ</vt:lpstr>
      <vt:lpstr>地区別_レセプト一件当たりの医療費MAP</vt:lpstr>
      <vt:lpstr>地区別_患者一人当たりの医療費グラフ</vt:lpstr>
      <vt:lpstr>地区別_患者一人当たりの医療費MAP</vt:lpstr>
      <vt:lpstr>地区別_被保険者一人当たりのレセプト件数グラフ</vt:lpstr>
      <vt:lpstr>地区別_被保険者一人当たりのレセプト件数MAP</vt:lpstr>
      <vt:lpstr>地区別_患者割合グラフ</vt:lpstr>
      <vt:lpstr>地区別_患者割合MAP</vt:lpstr>
      <vt:lpstr>市区町村別_医療費</vt:lpstr>
      <vt:lpstr>市区町村別_被保険者一人当たりの医療費グラフ</vt:lpstr>
      <vt:lpstr>市区町村別_被保険者一人当たりの医療費MAP</vt:lpstr>
      <vt:lpstr>市区町村別_レセプト一件当たりの医療費グラフ</vt:lpstr>
      <vt:lpstr>市区町村別_レセプト一件当たりの医療費MAP</vt:lpstr>
      <vt:lpstr>市区町村別_患者一人当たりの医療費グラフ</vt:lpstr>
      <vt:lpstr>市区町村別_患者一人当たりの医療費MAP</vt:lpstr>
      <vt:lpstr>市区町村別_被保険者一人当たりのレセプト件数グラフ</vt:lpstr>
      <vt:lpstr>市区町村別_被保険者一人当たりのレセプト件数MAP</vt:lpstr>
      <vt:lpstr>市区町村別_患者割合グラフ</vt:lpstr>
      <vt:lpstr>市区町村別_患者割合MAP</vt:lpstr>
      <vt:lpstr>地区別_年齢調整医療費</vt:lpstr>
      <vt:lpstr>地区別_年齢調整医療費グラフ</vt:lpstr>
      <vt:lpstr>市区町村別_年齢調整医療費</vt:lpstr>
      <vt:lpstr>市区町村別_年齢調整医療費グラフ</vt:lpstr>
      <vt:lpstr>医療費!Print_Area</vt:lpstr>
      <vt:lpstr>市区町村別_レセプト一件当たりの医療費MAP!Print_Area</vt:lpstr>
      <vt:lpstr>市区町村別_レセプト一件当たりの医療費グラフ!Print_Area</vt:lpstr>
      <vt:lpstr>市区町村別_医療費!Print_Area</vt:lpstr>
      <vt:lpstr>市区町村別_患者一人当たりの医療費MAP!Print_Area</vt:lpstr>
      <vt:lpstr>市区町村別_患者一人当たりの医療費グラフ!Print_Area</vt:lpstr>
      <vt:lpstr>市区町村別_患者割合MAP!Print_Area</vt:lpstr>
      <vt:lpstr>市区町村別_患者割合グラフ!Print_Area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市区町村別_被保険者一人当たりのレセプト件数グラフ!Print_Area</vt:lpstr>
      <vt:lpstr>市区町村別_被保険者一人当たりの医療費MAP!Print_Area</vt:lpstr>
      <vt:lpstr>市区町村別_被保険者一人当たりの医療費グラフ!Print_Area</vt:lpstr>
      <vt:lpstr>地区別_レセプト一件当たりの医療費MAP!Print_Area</vt:lpstr>
      <vt:lpstr>地区別_レセプト一件当たりの医療費グラフ!Print_Area</vt:lpstr>
      <vt:lpstr>地区別_医療費!Print_Area</vt:lpstr>
      <vt:lpstr>地区別_患者一人当たりの医療費MAP!Print_Area</vt:lpstr>
      <vt:lpstr>地区別_患者一人当たりの医療費グラフ!Print_Area</vt:lpstr>
      <vt:lpstr>地区別_患者割合MAP!Print_Area</vt:lpstr>
      <vt:lpstr>地区別_患者割合グラフ!Print_Area</vt:lpstr>
      <vt:lpstr>地区別_年齢調整医療費!Print_Area</vt:lpstr>
      <vt:lpstr>地区別_年齢調整医療費グラフ!Print_Area</vt:lpstr>
      <vt:lpstr>地区別_被保険者一人当たりのレセプト件数MAP!Print_Area</vt:lpstr>
      <vt:lpstr>地区別_被保険者一人当たりのレセプト件数グラフ!Print_Area</vt:lpstr>
      <vt:lpstr>地区別_被保険者一人当たりの医療費MAP!Print_Area</vt:lpstr>
      <vt:lpstr>地区別_被保険者一人当たりの医療費グラフ!Print_Area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2020-10-22T07:45:22Z</cp:lastPrinted>
  <dcterms:created xsi:type="dcterms:W3CDTF">2019-12-18T02:50:02Z</dcterms:created>
  <dcterms:modified xsi:type="dcterms:W3CDTF">2020-10-26T00:03:19Z</dcterms:modified>
  <cp:category/>
  <cp:contentStatus/>
  <dc:language/>
  <cp:version/>
</cp:coreProperties>
</file>